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업무 진단표" sheetId="1" state="visible" r:id="rId3"/>
    <sheet name="자동 결과 및 우선순위 TOP3" sheetId="2" state="visible" r:id="rId4"/>
    <sheet name="작성법과 예시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7" authorId="0">
      <text>
        <r>
          <rPr>
            <sz val="10"/>
            <rFont val="Noto Sans CJK SC"/>
            <family val="2"/>
          </rPr>
          <t xml:space="preserve">이 작업이 지난 </t>
        </r>
        <r>
          <rPr>
            <sz val="10"/>
            <rFont val="Arial"/>
            <family val="2"/>
          </rPr>
          <t xml:space="preserve">3</t>
        </r>
        <r>
          <rPr>
            <sz val="10"/>
            <rFont val="Noto Sans CJK SC"/>
            <family val="2"/>
          </rPr>
          <t xml:space="preserve">개월 동안 몇 번 있었나</t>
        </r>
        <r>
          <rPr>
            <sz val="10"/>
            <rFont val="Arial"/>
            <family val="2"/>
          </rPr>
          <t xml:space="preserve">?</t>
        </r>
      </text>
    </comment>
    <comment ref="F7" authorId="0">
      <text>
        <r>
          <rPr>
            <sz val="10"/>
            <rFont val="Noto Sans CJK SC"/>
            <family val="2"/>
          </rPr>
          <t xml:space="preserve">신입에게 문서만 주고 시킬 수 있나</t>
        </r>
        <r>
          <rPr>
            <sz val="10"/>
            <rFont val="Arial"/>
            <family val="2"/>
          </rPr>
          <t xml:space="preserve">?
</t>
        </r>
        <r>
          <rPr>
            <sz val="10"/>
            <rFont val="Noto Sans CJK SC"/>
            <family val="2"/>
          </rPr>
          <t xml:space="preserve">낮다고 탈락하지 않습니다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Noto Sans CJK SC"/>
            <family val="2"/>
          </rPr>
          <t xml:space="preserve">낮으면 </t>
        </r>
        <r>
          <rPr>
            <sz val="10"/>
            <rFont val="Arial"/>
            <family val="2"/>
          </rPr>
          <t xml:space="preserve">AI </t>
        </r>
        <r>
          <rPr>
            <sz val="10"/>
            <rFont val="Noto Sans CJK SC"/>
            <family val="2"/>
          </rPr>
          <t xml:space="preserve">보조 점수가 올라갑니다</t>
        </r>
        <r>
          <rPr>
            <sz val="10"/>
            <rFont val="Arial"/>
            <family val="2"/>
          </rPr>
          <t xml:space="preserve">.
3</t>
        </r>
        <r>
          <rPr>
            <sz val="10"/>
            <rFont val="Noto Sans CJK SC"/>
            <family val="2"/>
          </rPr>
          <t xml:space="preserve">점</t>
        </r>
        <r>
          <rPr>
            <sz val="10"/>
            <rFont val="Arial"/>
            <family val="2"/>
          </rPr>
          <t xml:space="preserve">(</t>
        </r>
        <r>
          <rPr>
            <sz val="10"/>
            <rFont val="Noto Sans CJK SC"/>
            <family val="2"/>
          </rPr>
          <t xml:space="preserve">예외가 잦다</t>
        </r>
        <r>
          <rPr>
            <sz val="10"/>
            <rFont val="Arial"/>
            <family val="2"/>
          </rPr>
          <t xml:space="preserve">)</t>
        </r>
        <r>
          <rPr>
            <sz val="10"/>
            <rFont val="Noto Sans CJK SC"/>
            <family val="2"/>
          </rPr>
          <t xml:space="preserve">은 두 점수가 같아져 </t>
        </r>
        <r>
          <rPr>
            <sz val="10"/>
            <rFont val="Arial"/>
            <family val="2"/>
          </rPr>
          <t xml:space="preserve">B</t>
        </r>
        <r>
          <rPr>
            <sz val="10"/>
            <rFont val="Noto Sans CJK SC"/>
            <family val="2"/>
          </rPr>
          <t xml:space="preserve">로 갑니다</t>
        </r>
        <r>
          <rPr>
            <sz val="10"/>
            <rFont val="Arial"/>
            <family val="2"/>
          </rPr>
          <t xml:space="preserve">.</t>
        </r>
      </text>
    </comment>
    <comment ref="H7" authorId="0">
      <text>
        <r>
          <rPr>
            <sz val="10"/>
            <rFont val="Noto Sans CJK SC"/>
            <family val="2"/>
          </rPr>
          <t xml:space="preserve">관문 </t>
        </r>
        <r>
          <rPr>
            <sz val="10"/>
            <rFont val="Arial"/>
            <family val="2"/>
          </rPr>
          <t xml:space="preserve">1. </t>
        </r>
        <r>
          <rPr>
            <sz val="10"/>
            <rFont val="Noto Sans CJK SC"/>
            <family val="2"/>
          </rPr>
          <t xml:space="preserve">점수에 더하지 않고 판정에만 씁니다</t>
        </r>
        <r>
          <rPr>
            <sz val="10"/>
            <rFont val="Arial"/>
            <family val="2"/>
          </rPr>
          <t xml:space="preserve">.
1</t>
        </r>
        <r>
          <rPr>
            <sz val="10"/>
            <rFont val="Noto Sans CJK SC"/>
            <family val="2"/>
          </rPr>
          <t xml:space="preserve">이면 </t>
        </r>
        <r>
          <rPr>
            <sz val="10"/>
            <rFont val="Arial"/>
            <family val="2"/>
          </rPr>
          <t xml:space="preserve">C(</t>
        </r>
        <r>
          <rPr>
            <sz val="10"/>
            <rFont val="Noto Sans CJK SC"/>
            <family val="2"/>
          </rPr>
          <t xml:space="preserve">사람 최종 승인 필수</t>
        </r>
        <r>
          <rPr>
            <sz val="10"/>
            <rFont val="Arial"/>
            <family val="2"/>
          </rPr>
          <t xml:space="preserve">)</t>
        </r>
        <r>
          <rPr>
            <sz val="10"/>
            <rFont val="Noto Sans CJK SC"/>
            <family val="2"/>
          </rPr>
          <t xml:space="preserve">로 갑니다</t>
        </r>
        <r>
          <rPr>
            <sz val="10"/>
            <rFont val="Arial"/>
            <family val="2"/>
          </rPr>
          <t xml:space="preserve">.
2</t>
        </r>
        <r>
          <rPr>
            <sz val="10"/>
            <rFont val="Noto Sans CJK SC"/>
            <family val="2"/>
          </rPr>
          <t xml:space="preserve">는 검토 단계를 넣으면 되므로 판정을 막지 않습니다</t>
        </r>
        <r>
          <rPr>
            <sz val="10"/>
            <rFont val="Arial"/>
            <family val="2"/>
          </rPr>
          <t xml:space="preserve">.</t>
        </r>
      </text>
    </comment>
    <comment ref="I7" authorId="0">
      <text>
        <r>
          <rPr>
            <sz val="10"/>
            <rFont val="Noto Sans CJK SC"/>
            <family val="2"/>
          </rPr>
          <t xml:space="preserve">관문 </t>
        </r>
        <r>
          <rPr>
            <sz val="10"/>
            <rFont val="Arial"/>
            <family val="2"/>
          </rPr>
          <t xml:space="preserve">2. 1~2</t>
        </r>
        <r>
          <rPr>
            <sz val="10"/>
            <rFont val="Noto Sans CJK SC"/>
            <family val="2"/>
          </rPr>
          <t xml:space="preserve">면 조직의 반출 승인이 먼저 필요하므로 완전 자동화</t>
        </r>
        <r>
          <rPr>
            <sz val="10"/>
            <rFont val="Arial"/>
            <family val="2"/>
          </rPr>
          <t xml:space="preserve">(A)</t>
        </r>
        <r>
          <rPr>
            <sz val="10"/>
            <rFont val="Noto Sans CJK SC"/>
            <family val="2"/>
          </rPr>
          <t xml:space="preserve">로 판정하지 않고 </t>
        </r>
        <r>
          <rPr>
            <sz val="10"/>
            <rFont val="Arial"/>
            <family val="2"/>
          </rPr>
          <t xml:space="preserve">C</t>
        </r>
        <r>
          <rPr>
            <sz val="10"/>
            <rFont val="Noto Sans CJK SC"/>
            <family val="2"/>
          </rPr>
          <t xml:space="preserve">로 보냅니다</t>
        </r>
        <r>
          <rPr>
            <sz val="10"/>
            <rFont val="Arial"/>
            <family val="2"/>
          </rPr>
          <t xml:space="preserve">.</t>
        </r>
      </text>
    </comment>
    <comment ref="R7" authorId="0">
      <text>
        <r>
          <rPr>
            <sz val="10"/>
            <rFont val="Noto Sans CJK SC"/>
            <family val="2"/>
          </rPr>
          <t xml:space="preserve">파일럿 가정 절감률을 곱한 시뮬레이션 값입니다</t>
        </r>
        <r>
          <rPr>
            <sz val="10"/>
            <rFont val="Arial"/>
            <family val="2"/>
          </rPr>
          <t xml:space="preserve">.
</t>
        </r>
        <r>
          <rPr>
            <sz val="10"/>
            <rFont val="Noto Sans CJK SC"/>
            <family val="2"/>
          </rPr>
          <t xml:space="preserve">측정값도 예측값도 아닙니다</t>
        </r>
        <r>
          <rPr>
            <sz val="10"/>
            <rFont val="Arial"/>
            <family val="2"/>
          </rPr>
          <t xml:space="preserve">.
</t>
        </r>
        <r>
          <rPr>
            <sz val="10"/>
            <rFont val="Noto Sans CJK SC"/>
            <family val="2"/>
          </rPr>
          <t xml:space="preserve">가정치는 「작성법과 예시」 시트의 노란 칸에서 바꿀 수 있습니다</t>
        </r>
        <r>
          <rPr>
            <sz val="10"/>
            <rFont val="Arial"/>
            <family val="2"/>
          </rPr>
          <t xml:space="preserve">.</t>
        </r>
      </text>
    </comment>
  </commentList>
</comments>
</file>

<file path=xl/sharedStrings.xml><?xml version="1.0" encoding="utf-8"?>
<sst xmlns="http://schemas.openxmlformats.org/spreadsheetml/2006/main" count="271" uniqueCount="232">
  <si>
    <r>
      <rPr>
        <b val="true"/>
        <sz val="18"/>
        <color rgb="FF1A2320"/>
        <rFont val="Noto Sans CJK SC"/>
        <family val="2"/>
      </rPr>
      <t xml:space="preserve">일잘랩 </t>
    </r>
    <r>
      <rPr>
        <b val="true"/>
        <sz val="18"/>
        <color rgb="FF1A2320"/>
        <rFont val="맑은 고딕"/>
        <family val="0"/>
        <charset val="1"/>
      </rPr>
      <t xml:space="preserve">AI </t>
    </r>
    <r>
      <rPr>
        <b val="true"/>
        <sz val="18"/>
        <color rgb="FF1A2320"/>
        <rFont val="Noto Sans CJK SC"/>
        <family val="2"/>
      </rPr>
      <t xml:space="preserve">업무자동화 </t>
    </r>
    <r>
      <rPr>
        <b val="true"/>
        <sz val="18"/>
        <color rgb="FF1A2320"/>
        <rFont val="맑은 고딕"/>
        <family val="0"/>
        <charset val="1"/>
      </rPr>
      <t xml:space="preserve">1</t>
    </r>
    <r>
      <rPr>
        <b val="true"/>
        <sz val="18"/>
        <color rgb="FF1A2320"/>
        <rFont val="Noto Sans CJK SC"/>
        <family val="2"/>
      </rPr>
      <t xml:space="preserve">차 진단표</t>
    </r>
  </si>
  <si>
    <r>
      <rPr>
        <sz val="10"/>
        <color rgb="FF7B857F"/>
        <rFont val="맑은 고딕"/>
        <family val="0"/>
        <charset val="1"/>
      </rPr>
      <t xml:space="preserve">v0.9 Pilot   |   </t>
    </r>
    <r>
      <rPr>
        <sz val="10"/>
        <color rgb="FF7B857F"/>
        <rFont val="Noto Sans CJK SC"/>
        <family val="2"/>
      </rPr>
      <t xml:space="preserve">우리 팀 업무를 한 줄씩 적고 여섯 칸만 고르면</t>
    </r>
    <r>
      <rPr>
        <sz val="10"/>
        <color rgb="FF7B857F"/>
        <rFont val="맑은 고딕"/>
        <family val="0"/>
        <charset val="1"/>
      </rPr>
      <t xml:space="preserve">, </t>
    </r>
    <r>
      <rPr>
        <sz val="10"/>
        <color rgb="FF7B857F"/>
        <rFont val="Noto Sans CJK SC"/>
        <family val="2"/>
      </rPr>
      <t xml:space="preserve">무엇을 자동화하고 무엇을 </t>
    </r>
    <r>
      <rPr>
        <sz val="10"/>
        <color rgb="FF7B857F"/>
        <rFont val="맑은 고딕"/>
        <family val="0"/>
        <charset val="1"/>
      </rPr>
      <t xml:space="preserve">AI</t>
    </r>
    <r>
      <rPr>
        <sz val="10"/>
        <color rgb="FF7B857F"/>
        <rFont val="Noto Sans CJK SC"/>
        <family val="2"/>
      </rPr>
      <t xml:space="preserve">로 보조할지 자동으로 나옵니다</t>
    </r>
    <r>
      <rPr>
        <sz val="10"/>
        <color rgb="FF7B857F"/>
        <rFont val="맑은 고딕"/>
        <family val="0"/>
        <charset val="1"/>
      </rPr>
      <t xml:space="preserve">.   |   iljallab.com</t>
    </r>
  </si>
  <si>
    <r>
      <rPr>
        <b val="true"/>
        <sz val="10"/>
        <color rgb="FF0F6B5C"/>
        <rFont val="Noto Sans CJK SC"/>
        <family val="2"/>
      </rPr>
      <t xml:space="preserve">① 노란 칸에 입력하세요  </t>
    </r>
    <r>
      <rPr>
        <b val="true"/>
        <sz val="10"/>
        <color rgb="FF0F6B5C"/>
        <rFont val="맑은 고딕"/>
        <family val="0"/>
        <charset val="1"/>
      </rPr>
      <t xml:space="preserve">·  ② D~I</t>
    </r>
    <r>
      <rPr>
        <b val="true"/>
        <sz val="10"/>
        <color rgb="FF0F6B5C"/>
        <rFont val="Noto Sans CJK SC"/>
        <family val="2"/>
      </rPr>
      <t xml:space="preserve">열은 칸을 누르면 나오는 목록에서 고르세요  </t>
    </r>
    <r>
      <rPr>
        <b val="true"/>
        <sz val="10"/>
        <color rgb="FF0F6B5C"/>
        <rFont val="맑은 고딕"/>
        <family val="0"/>
        <charset val="1"/>
      </rPr>
      <t xml:space="preserve">·  ③ </t>
    </r>
    <r>
      <rPr>
        <b val="true"/>
        <sz val="10"/>
        <color rgb="FF0F6B5C"/>
        <rFont val="Noto Sans CJK SC"/>
        <family val="2"/>
      </rPr>
      <t xml:space="preserve">회색 칸</t>
    </r>
    <r>
      <rPr>
        <b val="true"/>
        <sz val="10"/>
        <color rgb="FF0F6B5C"/>
        <rFont val="맑은 고딕"/>
        <family val="0"/>
        <charset val="1"/>
      </rPr>
      <t xml:space="preserve">(L~R)</t>
    </r>
    <r>
      <rPr>
        <b val="true"/>
        <sz val="10"/>
        <color rgb="FF0F6B5C"/>
        <rFont val="Noto Sans CJK SC"/>
        <family val="2"/>
      </rPr>
      <t xml:space="preserve">은 자동 계산이니 건드리지 마세요  </t>
    </r>
    <r>
      <rPr>
        <b val="true"/>
        <sz val="10"/>
        <color rgb="FF0F6B5C"/>
        <rFont val="맑은 고딕"/>
        <family val="0"/>
        <charset val="1"/>
      </rPr>
      <t xml:space="preserve">·  ④ </t>
    </r>
    <r>
      <rPr>
        <b val="true"/>
        <sz val="10"/>
        <color rgb="FF0F6B5C"/>
        <rFont val="Noto Sans CJK SC"/>
        <family val="2"/>
      </rPr>
      <t xml:space="preserve">결과는 「자동 결과 및 우선순위 </t>
    </r>
    <r>
      <rPr>
        <b val="true"/>
        <sz val="10"/>
        <color rgb="FF0F6B5C"/>
        <rFont val="맑은 고딕"/>
        <family val="0"/>
        <charset val="1"/>
      </rPr>
      <t xml:space="preserve">TOP3</t>
    </r>
    <r>
      <rPr>
        <b val="true"/>
        <sz val="10"/>
        <color rgb="FF0F6B5C"/>
        <rFont val="Noto Sans CJK SC"/>
        <family val="2"/>
      </rPr>
      <t xml:space="preserve">」 시트에서 확인하세요</t>
    </r>
  </si>
  <si>
    <r>
      <rPr>
        <b val="true"/>
        <sz val="9"/>
        <color rgb="FF8A3B2F"/>
        <rFont val="Noto Sans CJK SC"/>
        <family val="2"/>
      </rPr>
      <t xml:space="preserve">행을 삭제하지 마세요</t>
    </r>
    <r>
      <rPr>
        <b val="true"/>
        <sz val="9"/>
        <color rgb="FF8A3B2F"/>
        <rFont val="맑은 고딕"/>
        <family val="0"/>
        <charset val="1"/>
      </rPr>
      <t xml:space="preserve">. </t>
    </r>
    <r>
      <rPr>
        <b val="true"/>
        <sz val="9"/>
        <color rgb="FF8A3B2F"/>
        <rFont val="Noto Sans CJK SC"/>
        <family val="2"/>
      </rPr>
      <t xml:space="preserve">수식이 깨집니다</t>
    </r>
    <r>
      <rPr>
        <b val="true"/>
        <sz val="9"/>
        <color rgb="FF8A3B2F"/>
        <rFont val="맑은 고딕"/>
        <family val="0"/>
        <charset val="1"/>
      </rPr>
      <t xml:space="preserve">. 8</t>
    </r>
    <r>
      <rPr>
        <b val="true"/>
        <sz val="9"/>
        <color rgb="FF8A3B2F"/>
        <rFont val="Noto Sans CJK SC"/>
        <family val="2"/>
      </rPr>
      <t xml:space="preserve">행 예시를 없애려면 행 삭제가 아니라 노란 칸의 내용을 덮어쓰거나 지우세요</t>
    </r>
    <r>
      <rPr>
        <b val="true"/>
        <sz val="9"/>
        <color rgb="FF8A3B2F"/>
        <rFont val="맑은 고딕"/>
        <family val="0"/>
        <charset val="1"/>
      </rPr>
      <t xml:space="preserve">. </t>
    </r>
    <r>
      <rPr>
        <b val="true"/>
        <sz val="9"/>
        <color rgb="FF8A3B2F"/>
        <rFont val="Noto Sans CJK SC"/>
        <family val="2"/>
      </rPr>
      <t xml:space="preserve">회색 칸은 잠겨 있습니다</t>
    </r>
    <r>
      <rPr>
        <b val="true"/>
        <sz val="9"/>
        <color rgb="FF8A3B2F"/>
        <rFont val="맑은 고딕"/>
        <family val="0"/>
        <charset val="1"/>
      </rPr>
      <t xml:space="preserve">.</t>
    </r>
  </si>
  <si>
    <r>
      <rPr>
        <b val="true"/>
        <sz val="9"/>
        <color rgb="FF8A3B2F"/>
        <rFont val="Noto Sans CJK SC"/>
        <family val="2"/>
      </rPr>
      <t xml:space="preserve">↓ 자동 계산 영역입니다</t>
    </r>
    <r>
      <rPr>
        <b val="true"/>
        <sz val="9"/>
        <color rgb="FF8A3B2F"/>
        <rFont val="맑은 고딕"/>
        <family val="0"/>
        <charset val="1"/>
      </rPr>
      <t xml:space="preserve">. </t>
    </r>
    <r>
      <rPr>
        <b val="true"/>
        <sz val="9"/>
        <color rgb="FF8A3B2F"/>
        <rFont val="Noto Sans CJK SC"/>
        <family val="2"/>
      </rPr>
      <t xml:space="preserve">수정하지 마세요</t>
    </r>
    <r>
      <rPr>
        <b val="true"/>
        <sz val="9"/>
        <color rgb="FF8A3B2F"/>
        <rFont val="맑은 고딕"/>
        <family val="0"/>
        <charset val="1"/>
      </rPr>
      <t xml:space="preserve">.</t>
    </r>
  </si>
  <si>
    <r>
      <rPr>
        <b val="true"/>
        <sz val="9"/>
        <color rgb="FF8A5510"/>
        <rFont val="Noto Sans CJK SC"/>
        <family val="2"/>
      </rPr>
      <t xml:space="preserve">입력 주의 — 작업명에 고객명</t>
    </r>
    <r>
      <rPr>
        <b val="true"/>
        <sz val="9"/>
        <color rgb="FF8A5510"/>
        <rFont val="맑은 고딕"/>
        <family val="0"/>
        <charset val="1"/>
      </rPr>
      <t xml:space="preserve">·</t>
    </r>
    <r>
      <rPr>
        <b val="true"/>
        <sz val="9"/>
        <color rgb="FF8A5510"/>
        <rFont val="Noto Sans CJK SC"/>
        <family val="2"/>
      </rPr>
      <t xml:space="preserve">직원명</t>
    </r>
    <r>
      <rPr>
        <b val="true"/>
        <sz val="9"/>
        <color rgb="FF8A5510"/>
        <rFont val="맑은 고딕"/>
        <family val="0"/>
        <charset val="1"/>
      </rPr>
      <t xml:space="preserve">·</t>
    </r>
    <r>
      <rPr>
        <b val="true"/>
        <sz val="9"/>
        <color rgb="FF8A5510"/>
        <rFont val="Noto Sans CJK SC"/>
        <family val="2"/>
      </rPr>
      <t xml:space="preserve">프로젝트명</t>
    </r>
    <r>
      <rPr>
        <b val="true"/>
        <sz val="9"/>
        <color rgb="FF8A5510"/>
        <rFont val="맑은 고딕"/>
        <family val="0"/>
        <charset val="1"/>
      </rPr>
      <t xml:space="preserve">·</t>
    </r>
    <r>
      <rPr>
        <b val="true"/>
        <sz val="9"/>
        <color rgb="FF8A5510"/>
        <rFont val="Noto Sans CJK SC"/>
        <family val="2"/>
      </rPr>
      <t xml:space="preserve">구체 금액</t>
    </r>
    <r>
      <rPr>
        <b val="true"/>
        <sz val="9"/>
        <color rgb="FF8A5510"/>
        <rFont val="맑은 고딕"/>
        <family val="0"/>
        <charset val="1"/>
      </rPr>
      <t xml:space="preserve">·</t>
    </r>
    <r>
      <rPr>
        <b val="true"/>
        <sz val="9"/>
        <color rgb="FF8A5510"/>
        <rFont val="Noto Sans CJK SC"/>
        <family val="2"/>
      </rPr>
      <t xml:space="preserve">계약 조건을 적지 마세요</t>
    </r>
    <r>
      <rPr>
        <b val="true"/>
        <sz val="9"/>
        <color rgb="FF8A5510"/>
        <rFont val="맑은 고딕"/>
        <family val="0"/>
        <charset val="1"/>
      </rPr>
      <t xml:space="preserve">. “A</t>
    </r>
    <r>
      <rPr>
        <b val="true"/>
        <sz val="9"/>
        <color rgb="FF8A5510"/>
        <rFont val="Noto Sans CJK SC"/>
        <family val="2"/>
      </rPr>
      <t xml:space="preserve">사 </t>
    </r>
    <r>
      <rPr>
        <b val="true"/>
        <sz val="9"/>
        <color rgb="FF8A5510"/>
        <rFont val="맑은 고딕"/>
        <family val="0"/>
        <charset val="1"/>
      </rPr>
      <t xml:space="preserve">3</t>
    </r>
    <r>
      <rPr>
        <b val="true"/>
        <sz val="9"/>
        <color rgb="FF8A5510"/>
        <rFont val="Noto Sans CJK SC"/>
        <family val="2"/>
      </rPr>
      <t xml:space="preserve">분기 정산”이 아니라 “거래처 정산 대사”처럼 일반적인 업무명이면 진단에 충분합니다</t>
    </r>
    <r>
      <rPr>
        <b val="true"/>
        <sz val="9"/>
        <color rgb="FF8A5510"/>
        <rFont val="맑은 고딕"/>
        <family val="0"/>
        <charset val="1"/>
      </rPr>
      <t xml:space="preserve">. </t>
    </r>
    <r>
      <rPr>
        <b val="true"/>
        <sz val="9"/>
        <color rgb="FF8A5510"/>
        <rFont val="Noto Sans CJK SC"/>
        <family val="2"/>
      </rPr>
      <t xml:space="preserve">이 파일을 메일이나 메신저로 주고받을 때 적은 내용이 그대로 노출됩니다</t>
    </r>
    <r>
      <rPr>
        <b val="true"/>
        <sz val="9"/>
        <color rgb="FF8A5510"/>
        <rFont val="맑은 고딕"/>
        <family val="0"/>
        <charset val="1"/>
      </rPr>
      <t xml:space="preserve">.</t>
    </r>
  </si>
  <si>
    <t xml:space="preserve">번호</t>
  </si>
  <si>
    <t xml:space="preserve">작업명</t>
  </si>
  <si>
    <r>
      <rPr>
        <b val="true"/>
        <sz val="9"/>
        <color rgb="FFFFFFFF"/>
        <rFont val="Noto Sans CJK SC"/>
        <family val="2"/>
      </rPr>
      <t xml:space="preserve">담당자 </t>
    </r>
    <r>
      <rPr>
        <b val="true"/>
        <sz val="9"/>
        <color rgb="FFFFFFFF"/>
        <rFont val="맑은 고딕"/>
        <family val="0"/>
        <charset val="1"/>
      </rPr>
      <t xml:space="preserve">/ </t>
    </r>
    <r>
      <rPr>
        <b val="true"/>
        <sz val="9"/>
        <color rgb="FFFFFFFF"/>
        <rFont val="Noto Sans CJK SC"/>
        <family val="2"/>
      </rPr>
      <t xml:space="preserve">부서</t>
    </r>
  </si>
  <si>
    <t xml:space="preserve">① 빈도</t>
  </si>
  <si>
    <r>
      <rPr>
        <b val="true"/>
        <sz val="9"/>
        <color rgb="FFFFFFFF"/>
        <rFont val="맑은 고딕"/>
        <family val="0"/>
        <charset val="1"/>
      </rPr>
      <t xml:space="preserve">② 1</t>
    </r>
    <r>
      <rPr>
        <b val="true"/>
        <sz val="9"/>
        <color rgb="FFFFFFFF"/>
        <rFont val="Noto Sans CJK SC"/>
        <family val="2"/>
      </rPr>
      <t xml:space="preserve">회 소요시간</t>
    </r>
  </si>
  <si>
    <t xml:space="preserve">③ 규칙성</t>
  </si>
  <si>
    <t xml:space="preserve">④ 데이터 접근성</t>
  </si>
  <si>
    <t xml:space="preserve">⑤ 오류 비용</t>
  </si>
  <si>
    <r>
      <rPr>
        <b val="true"/>
        <sz val="9"/>
        <color rgb="FFFFFFFF"/>
        <rFont val="Noto Sans CJK SC"/>
        <family val="2"/>
      </rPr>
      <t xml:space="preserve">⑥ 보안</t>
    </r>
    <r>
      <rPr>
        <b val="true"/>
        <sz val="9"/>
        <color rgb="FFFFFFFF"/>
        <rFont val="맑은 고딕"/>
        <family val="0"/>
        <charset val="1"/>
      </rPr>
      <t xml:space="preserve">·</t>
    </r>
    <r>
      <rPr>
        <b val="true"/>
        <sz val="9"/>
        <color rgb="FFFFFFFF"/>
        <rFont val="Noto Sans CJK SC"/>
        <family val="2"/>
      </rPr>
      <t xml:space="preserve">개인정보 위험</t>
    </r>
  </si>
  <si>
    <r>
      <rPr>
        <b val="true"/>
        <sz val="9"/>
        <color rgb="FFFFFFFF"/>
        <rFont val="Noto Sans CJK SC"/>
        <family val="2"/>
      </rPr>
      <t xml:space="preserve">연간 횟수
</t>
    </r>
    <r>
      <rPr>
        <b val="true"/>
        <sz val="9"/>
        <color rgb="FFFFFFFF"/>
        <rFont val="맑은 고딕"/>
        <family val="0"/>
        <charset val="1"/>
      </rPr>
      <t xml:space="preserve">(</t>
    </r>
    <r>
      <rPr>
        <b val="true"/>
        <sz val="9"/>
        <color rgb="FFFFFFFF"/>
        <rFont val="Noto Sans CJK SC"/>
        <family val="2"/>
      </rPr>
      <t xml:space="preserve">선택</t>
    </r>
    <r>
      <rPr>
        <b val="true"/>
        <sz val="9"/>
        <color rgb="FFFFFFFF"/>
        <rFont val="맑은 고딕"/>
        <family val="0"/>
        <charset val="1"/>
      </rPr>
      <t xml:space="preserve">)</t>
    </r>
  </si>
  <si>
    <r>
      <rPr>
        <b val="true"/>
        <sz val="9"/>
        <color rgb="FFFFFFFF"/>
        <rFont val="맑은 고딕"/>
        <family val="0"/>
        <charset val="1"/>
      </rPr>
      <t xml:space="preserve">1</t>
    </r>
    <r>
      <rPr>
        <b val="true"/>
        <sz val="9"/>
        <color rgb="FFFFFFFF"/>
        <rFont val="Noto Sans CJK SC"/>
        <family val="2"/>
      </rPr>
      <t xml:space="preserve">회 소요</t>
    </r>
    <r>
      <rPr>
        <b val="true"/>
        <sz val="9"/>
        <color rgb="FFFFFFFF"/>
        <rFont val="맑은 고딕"/>
        <family val="0"/>
        <charset val="1"/>
      </rPr>
      <t xml:space="preserve">(</t>
    </r>
    <r>
      <rPr>
        <b val="true"/>
        <sz val="9"/>
        <color rgb="FFFFFFFF"/>
        <rFont val="Noto Sans CJK SC"/>
        <family val="2"/>
      </rPr>
      <t xml:space="preserve">분</t>
    </r>
    <r>
      <rPr>
        <b val="true"/>
        <sz val="9"/>
        <color rgb="FFFFFFFF"/>
        <rFont val="맑은 고딕"/>
        <family val="0"/>
        <charset val="1"/>
      </rPr>
      <t xml:space="preserve">)
(</t>
    </r>
    <r>
      <rPr>
        <b val="true"/>
        <sz val="9"/>
        <color rgb="FFFFFFFF"/>
        <rFont val="Noto Sans CJK SC"/>
        <family val="2"/>
      </rPr>
      <t xml:space="preserve">선택</t>
    </r>
    <r>
      <rPr>
        <b val="true"/>
        <sz val="9"/>
        <color rgb="FFFFFFFF"/>
        <rFont val="맑은 고딕"/>
        <family val="0"/>
        <charset val="1"/>
      </rPr>
      <t xml:space="preserve">)</t>
    </r>
  </si>
  <si>
    <t xml:space="preserve">자동화
점수</t>
  </si>
  <si>
    <r>
      <rPr>
        <b val="true"/>
        <sz val="9"/>
        <color rgb="FFFFFFFF"/>
        <rFont val="맑은 고딕"/>
        <family val="0"/>
        <charset val="1"/>
      </rPr>
      <t xml:space="preserve">AI </t>
    </r>
    <r>
      <rPr>
        <b val="true"/>
        <sz val="9"/>
        <color rgb="FFFFFFFF"/>
        <rFont val="Noto Sans CJK SC"/>
        <family val="2"/>
      </rPr>
      <t xml:space="preserve">보조
점수</t>
    </r>
  </si>
  <si>
    <t xml:space="preserve">판정</t>
  </si>
  <si>
    <t xml:space="preserve">권장 방식</t>
  </si>
  <si>
    <t xml:space="preserve">선행 조건 — 먼저 해결할 것</t>
  </si>
  <si>
    <t xml:space="preserve">연간 투입
시간</t>
  </si>
  <si>
    <r>
      <rPr>
        <b val="true"/>
        <sz val="9"/>
        <color rgb="FFFFFFFF"/>
        <rFont val="Noto Sans CJK SC"/>
        <family val="2"/>
      </rPr>
      <t xml:space="preserve">절감 시뮬레이션
</t>
    </r>
    <r>
      <rPr>
        <b val="true"/>
        <sz val="9"/>
        <color rgb="FFFFFFFF"/>
        <rFont val="맑은 고딕"/>
        <family val="0"/>
        <charset val="1"/>
      </rPr>
      <t xml:space="preserve">(</t>
    </r>
    <r>
      <rPr>
        <b val="true"/>
        <sz val="9"/>
        <color rgb="FFFFFFFF"/>
        <rFont val="Noto Sans CJK SC"/>
        <family val="2"/>
      </rPr>
      <t xml:space="preserve">가정</t>
    </r>
    <r>
      <rPr>
        <b val="true"/>
        <sz val="9"/>
        <color rgb="FFFFFFFF"/>
        <rFont val="맑은 고딕"/>
        <family val="0"/>
        <charset val="1"/>
      </rPr>
      <t xml:space="preserve">)</t>
    </r>
  </si>
  <si>
    <r>
      <rPr>
        <b val="true"/>
        <sz val="10"/>
        <color rgb="FF0F6B5C"/>
        <rFont val="맑은 고딕"/>
        <family val="0"/>
        <charset val="1"/>
      </rPr>
      <t xml:space="preserve">(</t>
    </r>
    <r>
      <rPr>
        <b val="true"/>
        <sz val="10"/>
        <color rgb="FF0F6B5C"/>
        <rFont val="Noto Sans CJK SC"/>
        <family val="2"/>
      </rPr>
      <t xml:space="preserve">예시</t>
    </r>
    <r>
      <rPr>
        <b val="true"/>
        <sz val="10"/>
        <color rgb="FF0F6B5C"/>
        <rFont val="맑은 고딕"/>
        <family val="0"/>
        <charset val="1"/>
      </rPr>
      <t xml:space="preserve">) </t>
    </r>
    <r>
      <rPr>
        <b val="true"/>
        <sz val="10"/>
        <color rgb="FF0F6B5C"/>
        <rFont val="Noto Sans CJK SC"/>
        <family val="2"/>
      </rPr>
      <t xml:space="preserve">업계</t>
    </r>
    <r>
      <rPr>
        <b val="true"/>
        <sz val="10"/>
        <color rgb="FF0F6B5C"/>
        <rFont val="맑은 고딕"/>
        <family val="0"/>
        <charset val="1"/>
      </rPr>
      <t xml:space="preserve">·</t>
    </r>
    <r>
      <rPr>
        <b val="true"/>
        <sz val="10"/>
        <color rgb="FF0F6B5C"/>
        <rFont val="Noto Sans CJK SC"/>
        <family val="2"/>
      </rPr>
      <t xml:space="preserve">경쟁사 뉴스 스크랩 — 지우고 우리 업무를 적으세요</t>
    </r>
  </si>
  <si>
    <t xml:space="preserve">마케팅</t>
  </si>
  <si>
    <r>
      <rPr>
        <sz val="9"/>
        <color rgb="FF1A2320"/>
        <rFont val="맑은 고딕"/>
        <family val="0"/>
        <charset val="1"/>
      </rPr>
      <t xml:space="preserve">5 · </t>
    </r>
    <r>
      <rPr>
        <sz val="9"/>
        <color rgb="FF1A2320"/>
        <rFont val="Noto Sans CJK SC"/>
        <family val="2"/>
      </rPr>
      <t xml:space="preserve">매일 또는 하루 여러 번</t>
    </r>
  </si>
  <si>
    <r>
      <rPr>
        <sz val="9"/>
        <color rgb="FF1A2320"/>
        <rFont val="맑은 고딕"/>
        <family val="0"/>
        <charset val="1"/>
      </rPr>
      <t xml:space="preserve">2 · 5~15</t>
    </r>
    <r>
      <rPr>
        <sz val="9"/>
        <color rgb="FF1A2320"/>
        <rFont val="Noto Sans CJK SC"/>
        <family val="2"/>
      </rPr>
      <t xml:space="preserve">분</t>
    </r>
  </si>
  <si>
    <r>
      <rPr>
        <sz val="9"/>
        <color rgb="FF1A2320"/>
        <rFont val="맑은 고딕"/>
        <family val="0"/>
        <charset val="1"/>
      </rPr>
      <t xml:space="preserve">4 · </t>
    </r>
    <r>
      <rPr>
        <sz val="9"/>
        <color rgb="FF1A2320"/>
        <rFont val="Noto Sans CJK SC"/>
        <family val="2"/>
      </rPr>
      <t xml:space="preserve">규칙이 있고 예외는 손에 꼽는다</t>
    </r>
  </si>
  <si>
    <r>
      <rPr>
        <sz val="9"/>
        <color rgb="FF1A2320"/>
        <rFont val="맑은 고딕"/>
        <family val="0"/>
        <charset val="1"/>
      </rPr>
      <t xml:space="preserve">5 · </t>
    </r>
    <r>
      <rPr>
        <sz val="9"/>
        <color rgb="FF1A2320"/>
        <rFont val="Noto Sans CJK SC"/>
        <family val="2"/>
      </rPr>
      <t xml:space="preserve">표 형태이거나 시스템에서 바로 꺼낼 수 있다</t>
    </r>
  </si>
  <si>
    <r>
      <rPr>
        <sz val="9"/>
        <color rgb="FF1A2320"/>
        <rFont val="맑은 고딕"/>
        <family val="0"/>
        <charset val="1"/>
      </rPr>
      <t xml:space="preserve">5 · </t>
    </r>
    <r>
      <rPr>
        <sz val="9"/>
        <color rgb="FF1A2320"/>
        <rFont val="Noto Sans CJK SC"/>
        <family val="2"/>
      </rPr>
      <t xml:space="preserve">틀려도 실질적 영향이 없다</t>
    </r>
  </si>
  <si>
    <r>
      <rPr>
        <sz val="9"/>
        <color rgb="FF1A2320"/>
        <rFont val="맑은 고딕"/>
        <family val="0"/>
        <charset val="1"/>
      </rPr>
      <t xml:space="preserve">5 · </t>
    </r>
    <r>
      <rPr>
        <sz val="9"/>
        <color rgb="FF1A2320"/>
        <rFont val="Noto Sans CJK SC"/>
        <family val="2"/>
      </rPr>
      <t xml:space="preserve">공개 자료이거나 외부에 나가도 무방하다</t>
    </r>
  </si>
  <si>
    <t xml:space="preserve">진단 결과</t>
  </si>
  <si>
    <r>
      <rPr>
        <sz val="10"/>
        <color rgb="FF7B857F"/>
        <rFont val="맑은 고딕"/>
        <family val="0"/>
        <charset val="1"/>
      </rPr>
      <t xml:space="preserve">v0.9 Pilot   |   </t>
    </r>
    <r>
      <rPr>
        <sz val="10"/>
        <color rgb="FF7B857F"/>
        <rFont val="Noto Sans CJK SC"/>
        <family val="2"/>
      </rPr>
      <t xml:space="preserve">「업무 진단표」에 입력한 내용이 자동으로 반영됩니다</t>
    </r>
    <r>
      <rPr>
        <sz val="10"/>
        <color rgb="FF7B857F"/>
        <rFont val="맑은 고딕"/>
        <family val="0"/>
        <charset val="1"/>
      </rPr>
      <t xml:space="preserve">. </t>
    </r>
    <r>
      <rPr>
        <sz val="10"/>
        <color rgb="FF7B857F"/>
        <rFont val="Noto Sans CJK SC"/>
        <family val="2"/>
      </rPr>
      <t xml:space="preserve">이 시트는 입력할 것이 없습니다</t>
    </r>
    <r>
      <rPr>
        <sz val="10"/>
        <color rgb="FF7B857F"/>
        <rFont val="맑은 고딕"/>
        <family val="0"/>
        <charset val="1"/>
      </rPr>
      <t xml:space="preserve">.</t>
    </r>
  </si>
  <si>
    <t xml:space="preserve">① 한눈에 보기</t>
  </si>
  <si>
    <t xml:space="preserve">진단한 업무 수</t>
  </si>
  <si>
    <r>
      <rPr>
        <sz val="9"/>
        <color rgb="FF7B857F"/>
        <rFont val="Noto Sans CJK SC"/>
        <family val="2"/>
      </rPr>
      <t xml:space="preserve">작업명을 적은 줄의 개수입니다</t>
    </r>
    <r>
      <rPr>
        <sz val="9"/>
        <color rgb="FF7B857F"/>
        <rFont val="맑은 고딕"/>
        <family val="0"/>
        <charset val="1"/>
      </rPr>
      <t xml:space="preserve">.</t>
    </r>
  </si>
  <si>
    <r>
      <rPr>
        <b val="true"/>
        <sz val="10"/>
        <color rgb="FF0F6B5C"/>
        <rFont val="맑은 고딕"/>
        <family val="0"/>
        <charset val="1"/>
      </rPr>
      <t xml:space="preserve">A  </t>
    </r>
    <r>
      <rPr>
        <b val="true"/>
        <sz val="10"/>
        <color rgb="FF0F6B5C"/>
        <rFont val="Noto Sans CJK SC"/>
        <family val="2"/>
      </rPr>
      <t xml:space="preserve">자동화 우선</t>
    </r>
  </si>
  <si>
    <t xml:space="preserve">사람 손을 거의 타지 않고 돌릴 수 있는 업무</t>
  </si>
  <si>
    <r>
      <rPr>
        <b val="true"/>
        <sz val="10"/>
        <color rgb="FF2F5D8A"/>
        <rFont val="맑은 고딕"/>
        <family val="0"/>
        <charset val="1"/>
      </rPr>
      <t xml:space="preserve">B  AI </t>
    </r>
    <r>
      <rPr>
        <b val="true"/>
        <sz val="10"/>
        <color rgb="FF2F5D8A"/>
        <rFont val="Noto Sans CJK SC"/>
        <family val="2"/>
      </rPr>
      <t xml:space="preserve">보조 우선</t>
    </r>
  </si>
  <si>
    <r>
      <rPr>
        <sz val="9"/>
        <color rgb="FF7B857F"/>
        <rFont val="맑은 고딕"/>
        <family val="0"/>
        <charset val="1"/>
      </rPr>
      <t xml:space="preserve">AI</t>
    </r>
    <r>
      <rPr>
        <sz val="9"/>
        <color rgb="FF7B857F"/>
        <rFont val="Noto Sans CJK SC"/>
        <family val="2"/>
      </rPr>
      <t xml:space="preserve">가 초안</t>
    </r>
    <r>
      <rPr>
        <sz val="9"/>
        <color rgb="FF7B857F"/>
        <rFont val="맑은 고딕"/>
        <family val="0"/>
        <charset val="1"/>
      </rPr>
      <t xml:space="preserve">·</t>
    </r>
    <r>
      <rPr>
        <sz val="9"/>
        <color rgb="FF7B857F"/>
        <rFont val="Noto Sans CJK SC"/>
        <family val="2"/>
      </rPr>
      <t xml:space="preserve">정리를 맡고 사람이 판단하는 업무</t>
    </r>
  </si>
  <si>
    <r>
      <rPr>
        <b val="true"/>
        <sz val="10"/>
        <color rgb="FF8A5510"/>
        <rFont val="맑은 고딕"/>
        <family val="0"/>
        <charset val="1"/>
      </rPr>
      <t xml:space="preserve">C  </t>
    </r>
    <r>
      <rPr>
        <b val="true"/>
        <sz val="10"/>
        <color rgb="FF8A5510"/>
        <rFont val="Noto Sans CJK SC"/>
        <family val="2"/>
      </rPr>
      <t xml:space="preserve">사람 승인 필수</t>
    </r>
  </si>
  <si>
    <t xml:space="preserve">사람 확정이나 반출 승인을 먼저 설계할 업무</t>
  </si>
  <si>
    <r>
      <rPr>
        <b val="true"/>
        <sz val="10"/>
        <color rgb="FF7B857F"/>
        <rFont val="맑은 고딕"/>
        <family val="0"/>
        <charset val="1"/>
      </rPr>
      <t xml:space="preserve">D  </t>
    </r>
    <r>
      <rPr>
        <b val="true"/>
        <sz val="10"/>
        <color rgb="FF7B857F"/>
        <rFont val="Noto Sans CJK SC"/>
        <family val="2"/>
      </rPr>
      <t xml:space="preserve">현재 자동화 비추천</t>
    </r>
  </si>
  <si>
    <t xml:space="preserve">지금 손대도 효과가 크지 않은 업무</t>
  </si>
  <si>
    <t xml:space="preserve">입력 미완성</t>
  </si>
  <si>
    <t xml:space="preserve">여섯 칸 중 빠진 곳이 있는 줄입니다</t>
  </si>
  <si>
    <t xml:space="preserve">연간 투입 시간</t>
  </si>
  <si>
    <r>
      <rPr>
        <sz val="9"/>
        <color rgb="FF7B857F"/>
        <rFont val="맑은 고딕"/>
        <family val="0"/>
        <charset val="1"/>
      </rPr>
      <t xml:space="preserve">J·K</t>
    </r>
    <r>
      <rPr>
        <sz val="9"/>
        <color rgb="FF7B857F"/>
        <rFont val="Noto Sans CJK SC"/>
        <family val="2"/>
      </rPr>
      <t xml:space="preserve">열을 입력한 업무만 합산됩니다</t>
    </r>
  </si>
  <si>
    <t xml:space="preserve">가정 기반 절감 시뮬레이션</t>
  </si>
  <si>
    <r>
      <rPr>
        <sz val="9"/>
        <color rgb="FF7B857F"/>
        <rFont val="Noto Sans CJK SC"/>
        <family val="2"/>
      </rPr>
      <t xml:space="preserve">파일럿 가정 절감률을 곱한 값</t>
    </r>
    <r>
      <rPr>
        <sz val="9"/>
        <color rgb="FF7B857F"/>
        <rFont val="맑은 고딕"/>
        <family val="0"/>
        <charset val="1"/>
      </rPr>
      <t xml:space="preserve">. </t>
    </r>
    <r>
      <rPr>
        <sz val="9"/>
        <color rgb="FF7B857F"/>
        <rFont val="Noto Sans CJK SC"/>
        <family val="2"/>
      </rPr>
      <t xml:space="preserve">측정값이 아닙니다</t>
    </r>
  </si>
  <si>
    <t xml:space="preserve">② 보고용 문장</t>
  </si>
  <si>
    <r>
      <rPr>
        <sz val="9"/>
        <color rgb="FF7B857F"/>
        <rFont val="Noto Sans CJK SC"/>
        <family val="2"/>
      </rPr>
      <t xml:space="preserve">그대로 복사해 보고서나 메일에 붙여 넣으세요</t>
    </r>
    <r>
      <rPr>
        <sz val="9"/>
        <color rgb="FF7B857F"/>
        <rFont val="맑은 고딕"/>
        <family val="0"/>
        <charset val="1"/>
      </rPr>
      <t xml:space="preserve">.</t>
    </r>
  </si>
  <si>
    <r>
      <rPr>
        <b val="true"/>
        <sz val="12"/>
        <color rgb="FF0F6B5C"/>
        <rFont val="Noto Sans CJK SC"/>
        <family val="2"/>
      </rPr>
      <t xml:space="preserve">③ 자동화 우선 </t>
    </r>
    <r>
      <rPr>
        <b val="true"/>
        <sz val="12"/>
        <color rgb="FF0F6B5C"/>
        <rFont val="맑은 고딕"/>
        <family val="0"/>
        <charset val="1"/>
      </rPr>
      <t xml:space="preserve">TOP3</t>
    </r>
  </si>
  <si>
    <r>
      <rPr>
        <sz val="9"/>
        <color rgb="FF7B857F"/>
        <rFont val="Noto Sans CJK SC"/>
        <family val="2"/>
      </rPr>
      <t xml:space="preserve">먼저 손댈 순서입니다</t>
    </r>
    <r>
      <rPr>
        <sz val="9"/>
        <color rgb="FF7B857F"/>
        <rFont val="맑은 고딕"/>
        <family val="0"/>
        <charset val="1"/>
      </rPr>
      <t xml:space="preserve">. </t>
    </r>
    <r>
      <rPr>
        <sz val="9"/>
        <color rgb="FF7B857F"/>
        <rFont val="Noto Sans CJK SC"/>
        <family val="2"/>
      </rPr>
      <t xml:space="preserve">여기부터 시작하세요</t>
    </r>
    <r>
      <rPr>
        <sz val="9"/>
        <color rgb="FF7B857F"/>
        <rFont val="맑은 고딕"/>
        <family val="0"/>
        <charset val="1"/>
      </rPr>
      <t xml:space="preserve">.</t>
    </r>
  </si>
  <si>
    <t xml:space="preserve">순위</t>
  </si>
  <si>
    <r>
      <rPr>
        <b val="true"/>
        <sz val="9"/>
        <color rgb="FFFFFFFF"/>
        <rFont val="Noto Sans CJK SC"/>
        <family val="2"/>
      </rPr>
      <t xml:space="preserve">담당 </t>
    </r>
    <r>
      <rPr>
        <b val="true"/>
        <sz val="9"/>
        <color rgb="FFFFFFFF"/>
        <rFont val="맑은 고딕"/>
        <family val="0"/>
        <charset val="1"/>
      </rPr>
      <t xml:space="preserve">/ </t>
    </r>
    <r>
      <rPr>
        <b val="true"/>
        <sz val="9"/>
        <color rgb="FFFFFFFF"/>
        <rFont val="Noto Sans CJK SC"/>
        <family val="2"/>
      </rPr>
      <t xml:space="preserve">부서</t>
    </r>
  </si>
  <si>
    <t xml:space="preserve">자동화 점수</t>
  </si>
  <si>
    <t xml:space="preserve">먼저 해결할 것</t>
  </si>
  <si>
    <r>
      <rPr>
        <sz val="9"/>
        <color rgb="FF7B857F"/>
        <rFont val="Noto Sans CJK SC"/>
        <family val="2"/>
      </rPr>
      <t xml:space="preserve">연간 투입 시간이 큰 순서로 정렬됩니다</t>
    </r>
    <r>
      <rPr>
        <sz val="9"/>
        <color rgb="FF7B857F"/>
        <rFont val="맑은 고딕"/>
        <family val="0"/>
        <charset val="1"/>
      </rPr>
      <t xml:space="preserve">. </t>
    </r>
    <r>
      <rPr>
        <sz val="9"/>
        <color rgb="FF7B857F"/>
        <rFont val="Noto Sans CJK SC"/>
        <family val="2"/>
      </rPr>
      <t xml:space="preserve">점수가 조금 낮아도 자주 반복되는 업무가 위로 올라옵니다</t>
    </r>
    <r>
      <rPr>
        <sz val="9"/>
        <color rgb="FF7B857F"/>
        <rFont val="맑은 고딕"/>
        <family val="0"/>
        <charset val="1"/>
      </rPr>
      <t xml:space="preserve">. </t>
    </r>
    <r>
      <rPr>
        <sz val="9"/>
        <color rgb="FF7B857F"/>
        <rFont val="Noto Sans CJK SC"/>
        <family val="2"/>
      </rPr>
      <t xml:space="preserve">시간을 입력하지 않은 업무는 점수 순으로 뒤에 놓입니다</t>
    </r>
    <r>
      <rPr>
        <sz val="9"/>
        <color rgb="FF7B857F"/>
        <rFont val="맑은 고딕"/>
        <family val="0"/>
        <charset val="1"/>
      </rPr>
      <t xml:space="preserve">.</t>
    </r>
  </si>
  <si>
    <r>
      <rPr>
        <b val="true"/>
        <sz val="12"/>
        <color rgb="FF0F6B5C"/>
        <rFont val="맑은 고딕"/>
        <family val="0"/>
        <charset val="1"/>
      </rPr>
      <t xml:space="preserve">④ AI </t>
    </r>
    <r>
      <rPr>
        <b val="true"/>
        <sz val="12"/>
        <color rgb="FF0F6B5C"/>
        <rFont val="Noto Sans CJK SC"/>
        <family val="2"/>
      </rPr>
      <t xml:space="preserve">보조 우선 </t>
    </r>
    <r>
      <rPr>
        <b val="true"/>
        <sz val="12"/>
        <color rgb="FF0F6B5C"/>
        <rFont val="맑은 고딕"/>
        <family val="0"/>
        <charset val="1"/>
      </rPr>
      <t xml:space="preserve">TOP3</t>
    </r>
  </si>
  <si>
    <r>
      <rPr>
        <sz val="9"/>
        <color rgb="FF7B857F"/>
        <rFont val="Noto Sans CJK SC"/>
        <family val="2"/>
      </rPr>
      <t xml:space="preserve">완전 자동화는 어렵지만 </t>
    </r>
    <r>
      <rPr>
        <sz val="9"/>
        <color rgb="FF7B857F"/>
        <rFont val="맑은 고딕"/>
        <family val="0"/>
        <charset val="1"/>
      </rPr>
      <t xml:space="preserve">AI</t>
    </r>
    <r>
      <rPr>
        <sz val="9"/>
        <color rgb="FF7B857F"/>
        <rFont val="Noto Sans CJK SC"/>
        <family val="2"/>
      </rPr>
      <t xml:space="preserve">가 초안</t>
    </r>
    <r>
      <rPr>
        <sz val="9"/>
        <color rgb="FF7B857F"/>
        <rFont val="맑은 고딕"/>
        <family val="0"/>
        <charset val="1"/>
      </rPr>
      <t xml:space="preserve">·</t>
    </r>
    <r>
      <rPr>
        <sz val="9"/>
        <color rgb="FF7B857F"/>
        <rFont val="Noto Sans CJK SC"/>
        <family val="2"/>
      </rPr>
      <t xml:space="preserve">정리</t>
    </r>
    <r>
      <rPr>
        <sz val="9"/>
        <color rgb="FF7B857F"/>
        <rFont val="맑은 고딕"/>
        <family val="0"/>
        <charset val="1"/>
      </rPr>
      <t xml:space="preserve">·</t>
    </r>
    <r>
      <rPr>
        <sz val="9"/>
        <color rgb="FF7B857F"/>
        <rFont val="Noto Sans CJK SC"/>
        <family val="2"/>
      </rPr>
      <t xml:space="preserve">검색을 맡을 수 있는 업무입니다</t>
    </r>
    <r>
      <rPr>
        <sz val="9"/>
        <color rgb="FF7B857F"/>
        <rFont val="맑은 고딕"/>
        <family val="0"/>
        <charset val="1"/>
      </rPr>
      <t xml:space="preserve">.</t>
    </r>
  </si>
  <si>
    <r>
      <rPr>
        <b val="true"/>
        <sz val="9"/>
        <color rgb="FFFFFFFF"/>
        <rFont val="맑은 고딕"/>
        <family val="0"/>
        <charset val="1"/>
      </rPr>
      <t xml:space="preserve">AI </t>
    </r>
    <r>
      <rPr>
        <b val="true"/>
        <sz val="9"/>
        <color rgb="FFFFFFFF"/>
        <rFont val="Noto Sans CJK SC"/>
        <family val="2"/>
      </rPr>
      <t xml:space="preserve">보조 점수</t>
    </r>
  </si>
  <si>
    <r>
      <rPr>
        <sz val="9"/>
        <color rgb="FF7B857F"/>
        <rFont val="Noto Sans CJK SC"/>
        <family val="2"/>
      </rPr>
      <t xml:space="preserve">규칙성이 낮다고 제외된 업무가 아닙니다</t>
    </r>
    <r>
      <rPr>
        <sz val="9"/>
        <color rgb="FF7B857F"/>
        <rFont val="맑은 고딕"/>
        <family val="0"/>
        <charset val="1"/>
      </rPr>
      <t xml:space="preserve">. </t>
    </r>
    <r>
      <rPr>
        <sz val="9"/>
        <color rgb="FF7B857F"/>
        <rFont val="Noto Sans CJK SC"/>
        <family val="2"/>
      </rPr>
      <t xml:space="preserve">사람이 판단하고 </t>
    </r>
    <r>
      <rPr>
        <sz val="9"/>
        <color rgb="FF7B857F"/>
        <rFont val="맑은 고딕"/>
        <family val="0"/>
        <charset val="1"/>
      </rPr>
      <t xml:space="preserve">AI</t>
    </r>
    <r>
      <rPr>
        <sz val="9"/>
        <color rgb="FF7B857F"/>
        <rFont val="Noto Sans CJK SC"/>
        <family val="2"/>
      </rPr>
      <t xml:space="preserve">가 작업량을 줄이는 방식으로 갑니다</t>
    </r>
    <r>
      <rPr>
        <sz val="9"/>
        <color rgb="FF7B857F"/>
        <rFont val="맑은 고딕"/>
        <family val="0"/>
        <charset val="1"/>
      </rPr>
      <t xml:space="preserve">. </t>
    </r>
    <r>
      <rPr>
        <sz val="9"/>
        <color rgb="FF7B857F"/>
        <rFont val="Noto Sans CJK SC"/>
        <family val="2"/>
      </rPr>
      <t xml:space="preserve">두 점수가 같은 경우</t>
    </r>
    <r>
      <rPr>
        <sz val="9"/>
        <color rgb="FF7B857F"/>
        <rFont val="맑은 고딕"/>
        <family val="0"/>
        <charset val="1"/>
      </rPr>
      <t xml:space="preserve">(</t>
    </r>
    <r>
      <rPr>
        <sz val="9"/>
        <color rgb="FF7B857F"/>
        <rFont val="Noto Sans CJK SC"/>
        <family val="2"/>
      </rPr>
      <t xml:space="preserve">규칙성 </t>
    </r>
    <r>
      <rPr>
        <sz val="9"/>
        <color rgb="FF7B857F"/>
        <rFont val="맑은 고딕"/>
        <family val="0"/>
        <charset val="1"/>
      </rPr>
      <t xml:space="preserve">3</t>
    </r>
    <r>
      <rPr>
        <sz val="9"/>
        <color rgb="FF7B857F"/>
        <rFont val="Noto Sans CJK SC"/>
        <family val="2"/>
      </rPr>
      <t xml:space="preserve">점</t>
    </r>
    <r>
      <rPr>
        <sz val="9"/>
        <color rgb="FF7B857F"/>
        <rFont val="맑은 고딕"/>
        <family val="0"/>
        <charset val="1"/>
      </rPr>
      <t xml:space="preserve">)</t>
    </r>
    <r>
      <rPr>
        <sz val="9"/>
        <color rgb="FF7B857F"/>
        <rFont val="Noto Sans CJK SC"/>
        <family val="2"/>
      </rPr>
      <t xml:space="preserve">도 여기로 옵니다</t>
    </r>
    <r>
      <rPr>
        <sz val="9"/>
        <color rgb="FF7B857F"/>
        <rFont val="맑은 고딕"/>
        <family val="0"/>
        <charset val="1"/>
      </rPr>
      <t xml:space="preserve">.</t>
    </r>
  </si>
  <si>
    <r>
      <rPr>
        <b val="true"/>
        <sz val="12"/>
        <color rgb="FF0F6B5C"/>
        <rFont val="Noto Sans CJK SC"/>
        <family val="2"/>
      </rPr>
      <t xml:space="preserve">⑤ 사람 승인 필수 </t>
    </r>
    <r>
      <rPr>
        <b val="true"/>
        <sz val="12"/>
        <color rgb="FF0F6B5C"/>
        <rFont val="맑은 고딕"/>
        <family val="0"/>
        <charset val="1"/>
      </rPr>
      <t xml:space="preserve">TOP3</t>
    </r>
  </si>
  <si>
    <r>
      <rPr>
        <sz val="9"/>
        <color rgb="FF7B857F"/>
        <rFont val="Noto Sans CJK SC"/>
        <family val="2"/>
      </rPr>
      <t xml:space="preserve">자동화</t>
    </r>
    <r>
      <rPr>
        <sz val="9"/>
        <color rgb="FF7B857F"/>
        <rFont val="맑은 고딕"/>
        <family val="0"/>
        <charset val="1"/>
      </rPr>
      <t xml:space="preserve">·AI </t>
    </r>
    <r>
      <rPr>
        <sz val="9"/>
        <color rgb="FF7B857F"/>
        <rFont val="Noto Sans CJK SC"/>
        <family val="2"/>
      </rPr>
      <t xml:space="preserve">보조 가치는 크지만 승인 절차를 먼저 설계해야 하는 업무입니다</t>
    </r>
    <r>
      <rPr>
        <sz val="9"/>
        <color rgb="FF7B857F"/>
        <rFont val="맑은 고딕"/>
        <family val="0"/>
        <charset val="1"/>
      </rPr>
      <t xml:space="preserve">.</t>
    </r>
  </si>
  <si>
    <r>
      <rPr>
        <sz val="9"/>
        <color rgb="FF7B857F"/>
        <rFont val="Noto Sans CJK SC"/>
        <family val="2"/>
      </rPr>
      <t xml:space="preserve">오류 비용이 </t>
    </r>
    <r>
      <rPr>
        <sz val="9"/>
        <color rgb="FF7B857F"/>
        <rFont val="맑은 고딕"/>
        <family val="0"/>
        <charset val="1"/>
      </rPr>
      <t xml:space="preserve">1</t>
    </r>
    <r>
      <rPr>
        <sz val="9"/>
        <color rgb="FF7B857F"/>
        <rFont val="Noto Sans CJK SC"/>
        <family val="2"/>
      </rPr>
      <t xml:space="preserve">이거나 보안</t>
    </r>
    <r>
      <rPr>
        <sz val="9"/>
        <color rgb="FF7B857F"/>
        <rFont val="맑은 고딕"/>
        <family val="0"/>
        <charset val="1"/>
      </rPr>
      <t xml:space="preserve">·</t>
    </r>
    <r>
      <rPr>
        <sz val="9"/>
        <color rgb="FF7B857F"/>
        <rFont val="Noto Sans CJK SC"/>
        <family val="2"/>
      </rPr>
      <t xml:space="preserve">개인정보 위험이 </t>
    </r>
    <r>
      <rPr>
        <sz val="9"/>
        <color rgb="FF7B857F"/>
        <rFont val="맑은 고딕"/>
        <family val="0"/>
        <charset val="1"/>
      </rPr>
      <t xml:space="preserve">1~2</t>
    </r>
    <r>
      <rPr>
        <sz val="9"/>
        <color rgb="FF7B857F"/>
        <rFont val="Noto Sans CJK SC"/>
        <family val="2"/>
      </rPr>
      <t xml:space="preserve">인 업무입니다</t>
    </r>
    <r>
      <rPr>
        <sz val="9"/>
        <color rgb="FF7B857F"/>
        <rFont val="맑은 고딕"/>
        <family val="0"/>
        <charset val="1"/>
      </rPr>
      <t xml:space="preserve">. </t>
    </r>
    <r>
      <rPr>
        <sz val="9"/>
        <color rgb="FF7B857F"/>
        <rFont val="Noto Sans CJK SC"/>
        <family val="2"/>
      </rPr>
      <t xml:space="preserve">사람이 최종 확정하는 단계를 넣거나 반출 승인을 먼저 받고 진행하세요</t>
    </r>
    <r>
      <rPr>
        <sz val="9"/>
        <color rgb="FF7B857F"/>
        <rFont val="맑은 고딕"/>
        <family val="0"/>
        <charset val="1"/>
      </rPr>
      <t xml:space="preserve">. </t>
    </r>
    <r>
      <rPr>
        <sz val="9"/>
        <color rgb="FF7B857F"/>
        <rFont val="Noto Sans CJK SC"/>
        <family val="2"/>
      </rPr>
      <t xml:space="preserve">자동화를 포기하라는 뜻이 아닙니다</t>
    </r>
    <r>
      <rPr>
        <sz val="9"/>
        <color rgb="FF7B857F"/>
        <rFont val="맑은 고딕"/>
        <family val="0"/>
        <charset val="1"/>
      </rPr>
      <t xml:space="preserve">.</t>
    </r>
  </si>
  <si>
    <t xml:space="preserve">⑥ 다음 단계</t>
  </si>
  <si>
    <t xml:space="preserve">1</t>
  </si>
  <si>
    <r>
      <rPr>
        <b val="true"/>
        <sz val="10"/>
        <color rgb="FF1A2320"/>
        <rFont val="Noto Sans CJK SC"/>
        <family val="2"/>
      </rPr>
      <t xml:space="preserve">③번 </t>
    </r>
    <r>
      <rPr>
        <b val="true"/>
        <sz val="10"/>
        <color rgb="FF1A2320"/>
        <rFont val="맑은 고딕"/>
        <family val="0"/>
        <charset val="1"/>
      </rPr>
      <t xml:space="preserve">TOP3</t>
    </r>
    <r>
      <rPr>
        <b val="true"/>
        <sz val="10"/>
        <color rgb="FF1A2320"/>
        <rFont val="Noto Sans CJK SC"/>
        <family val="2"/>
      </rPr>
      <t xml:space="preserve">의 </t>
    </r>
    <r>
      <rPr>
        <b val="true"/>
        <sz val="10"/>
        <color rgb="FF1A2320"/>
        <rFont val="맑은 고딕"/>
        <family val="0"/>
        <charset val="1"/>
      </rPr>
      <t xml:space="preserve">1</t>
    </r>
    <r>
      <rPr>
        <b val="true"/>
        <sz val="10"/>
        <color rgb="FF1A2320"/>
        <rFont val="Noto Sans CJK SC"/>
        <family val="2"/>
      </rPr>
      <t xml:space="preserve">순위 업무 하나만 고르세요</t>
    </r>
    <r>
      <rPr>
        <b val="true"/>
        <sz val="10"/>
        <color rgb="FF1A2320"/>
        <rFont val="맑은 고딕"/>
        <family val="0"/>
        <charset val="1"/>
      </rPr>
      <t xml:space="preserve">.</t>
    </r>
  </si>
  <si>
    <r>
      <rPr>
        <sz val="9"/>
        <color rgb="FF7B857F"/>
        <rFont val="Noto Sans CJK SC"/>
        <family val="2"/>
      </rPr>
      <t xml:space="preserve">여러 개를 동시에 시작하면 대부분 끝나지 않습니다</t>
    </r>
    <r>
      <rPr>
        <sz val="9"/>
        <color rgb="FF7B857F"/>
        <rFont val="맑은 고딕"/>
        <family val="0"/>
        <charset val="1"/>
      </rPr>
      <t xml:space="preserve">.</t>
    </r>
  </si>
  <si>
    <t xml:space="preserve">2</t>
  </si>
  <si>
    <r>
      <rPr>
        <b val="true"/>
        <sz val="10"/>
        <color rgb="FF1A2320"/>
        <rFont val="Noto Sans CJK SC"/>
        <family val="2"/>
      </rPr>
      <t xml:space="preserve">시작 전에 지금 걸리는 시간을 적어 두세요</t>
    </r>
    <r>
      <rPr>
        <b val="true"/>
        <sz val="10"/>
        <color rgb="FF1A2320"/>
        <rFont val="맑은 고딕"/>
        <family val="0"/>
        <charset val="1"/>
      </rPr>
      <t xml:space="preserve">.</t>
    </r>
  </si>
  <si>
    <r>
      <rPr>
        <sz val="9"/>
        <color rgb="FF7B857F"/>
        <rFont val="Noto Sans CJK SC"/>
        <family val="2"/>
      </rPr>
      <t xml:space="preserve">기준선을 남기지 않으면 나중에 좋아졌는지 증명할 수 없습니다</t>
    </r>
    <r>
      <rPr>
        <sz val="9"/>
        <color rgb="FF7B857F"/>
        <rFont val="맑은 고딕"/>
        <family val="0"/>
        <charset val="1"/>
      </rPr>
      <t xml:space="preserve">. </t>
    </r>
    <r>
      <rPr>
        <sz val="9"/>
        <color rgb="FF7B857F"/>
        <rFont val="Noto Sans CJK SC"/>
        <family val="2"/>
      </rPr>
      <t xml:space="preserve">체감과 실제는 자주 다릅니다</t>
    </r>
    <r>
      <rPr>
        <sz val="9"/>
        <color rgb="FF7B857F"/>
        <rFont val="맑은 고딕"/>
        <family val="0"/>
        <charset val="1"/>
      </rPr>
      <t xml:space="preserve">.</t>
    </r>
  </si>
  <si>
    <t xml:space="preserve">3</t>
  </si>
  <si>
    <r>
      <rPr>
        <b val="true"/>
        <sz val="10"/>
        <color rgb="FF1A2320"/>
        <rFont val="Noto Sans CJK SC"/>
        <family val="2"/>
      </rPr>
      <t xml:space="preserve">‘먼저 해결할 것’ 칸의 조치부터 처리하세요</t>
    </r>
    <r>
      <rPr>
        <b val="true"/>
        <sz val="10"/>
        <color rgb="FF1A2320"/>
        <rFont val="맑은 고딕"/>
        <family val="0"/>
        <charset val="1"/>
      </rPr>
      <t xml:space="preserve">.</t>
    </r>
  </si>
  <si>
    <r>
      <rPr>
        <sz val="9"/>
        <color rgb="FF7B857F"/>
        <rFont val="Noto Sans CJK SC"/>
        <family val="2"/>
      </rPr>
      <t xml:space="preserve">입력 자료 정비나 승인이 끝나야 자동화가 실제로 굴러갑니다</t>
    </r>
    <r>
      <rPr>
        <sz val="9"/>
        <color rgb="FF7B857F"/>
        <rFont val="맑은 고딕"/>
        <family val="0"/>
        <charset val="1"/>
      </rPr>
      <t xml:space="preserve">.</t>
    </r>
  </si>
  <si>
    <t xml:space="preserve">4</t>
  </si>
  <si>
    <r>
      <rPr>
        <b val="true"/>
        <sz val="10"/>
        <color rgb="FF1A2320"/>
        <rFont val="맑은 고딕"/>
        <family val="0"/>
        <charset val="1"/>
      </rPr>
      <t xml:space="preserve">2</t>
    </r>
    <r>
      <rPr>
        <b val="true"/>
        <sz val="10"/>
        <color rgb="FF1A2320"/>
        <rFont val="Noto Sans CJK SC"/>
        <family val="2"/>
      </rPr>
      <t xml:space="preserve">주 안에 끝나는 크기로 자르세요</t>
    </r>
    <r>
      <rPr>
        <b val="true"/>
        <sz val="10"/>
        <color rgb="FF1A2320"/>
        <rFont val="맑은 고딕"/>
        <family val="0"/>
        <charset val="1"/>
      </rPr>
      <t xml:space="preserve">.</t>
    </r>
  </si>
  <si>
    <r>
      <rPr>
        <sz val="9"/>
        <color rgb="FF7B857F"/>
        <rFont val="Noto Sans CJK SC"/>
        <family val="2"/>
      </rPr>
      <t xml:space="preserve">첫 성공이 두 번째를 만듭니다</t>
    </r>
    <r>
      <rPr>
        <sz val="9"/>
        <color rgb="FF7B857F"/>
        <rFont val="맑은 고딕"/>
        <family val="0"/>
        <charset val="1"/>
      </rPr>
      <t xml:space="preserve">. </t>
    </r>
    <r>
      <rPr>
        <sz val="9"/>
        <color rgb="FF7B857F"/>
        <rFont val="Noto Sans CJK SC"/>
        <family val="2"/>
      </rPr>
      <t xml:space="preserve">크게 시작하면 첫 번째에서 멈춥니다</t>
    </r>
    <r>
      <rPr>
        <sz val="9"/>
        <color rgb="FF7B857F"/>
        <rFont val="맑은 고딕"/>
        <family val="0"/>
        <charset val="1"/>
      </rPr>
      <t xml:space="preserve">.</t>
    </r>
  </si>
  <si>
    <r>
      <rPr>
        <b val="true"/>
        <sz val="10"/>
        <color rgb="FF0F6B5C"/>
        <rFont val="Noto Sans CJK SC"/>
        <family val="2"/>
      </rPr>
      <t xml:space="preserve">판정이 애매한 업무가 남았다면 — 채운 진단표를 보내주시면 상위 </t>
    </r>
    <r>
      <rPr>
        <b val="true"/>
        <sz val="10"/>
        <color rgb="FF0F6B5C"/>
        <rFont val="맑은 고딕"/>
        <family val="0"/>
        <charset val="1"/>
      </rPr>
      <t xml:space="preserve">3</t>
    </r>
    <r>
      <rPr>
        <b val="true"/>
        <sz val="10"/>
        <color rgb="FF0F6B5C"/>
        <rFont val="Noto Sans CJK SC"/>
        <family val="2"/>
      </rPr>
      <t xml:space="preserve">개 업무에 대해 무엇을 먼저 정비해야 하는지 정리해 회신드립니다</t>
    </r>
    <r>
      <rPr>
        <b val="true"/>
        <sz val="10"/>
        <color rgb="FF0F6B5C"/>
        <rFont val="맑은 고딕"/>
        <family val="0"/>
        <charset val="1"/>
      </rPr>
      <t xml:space="preserve">.  </t>
    </r>
    <r>
      <rPr>
        <b val="true"/>
        <sz val="10"/>
        <color rgb="FF0F6B5C"/>
        <rFont val="Noto Sans CJK SC"/>
        <family val="2"/>
      </rPr>
      <t xml:space="preserve">일잘랩 </t>
    </r>
    <r>
      <rPr>
        <b val="true"/>
        <sz val="10"/>
        <color rgb="FF0F6B5C"/>
        <rFont val="맑은 고딕"/>
        <family val="0"/>
        <charset val="1"/>
      </rPr>
      <t xml:space="preserve">· iljallab.com
</t>
    </r>
    <r>
      <rPr>
        <b val="true"/>
        <sz val="10"/>
        <color rgb="FF0F6B5C"/>
        <rFont val="Noto Sans CJK SC"/>
        <family val="2"/>
      </rPr>
      <t xml:space="preserve">보내시기 전에</t>
    </r>
    <r>
      <rPr>
        <b val="true"/>
        <sz val="10"/>
        <color rgb="FF0F6B5C"/>
        <rFont val="맑은 고딕"/>
        <family val="0"/>
        <charset val="1"/>
      </rPr>
      <t xml:space="preserve">: </t>
    </r>
    <r>
      <rPr>
        <b val="true"/>
        <sz val="10"/>
        <color rgb="FF0F6B5C"/>
        <rFont val="Noto Sans CJK SC"/>
        <family val="2"/>
      </rPr>
      <t xml:space="preserve">작업명에 고객명</t>
    </r>
    <r>
      <rPr>
        <b val="true"/>
        <sz val="10"/>
        <color rgb="FF0F6B5C"/>
        <rFont val="맑은 고딕"/>
        <family val="0"/>
        <charset val="1"/>
      </rPr>
      <t xml:space="preserve">·</t>
    </r>
    <r>
      <rPr>
        <b val="true"/>
        <sz val="10"/>
        <color rgb="FF0F6B5C"/>
        <rFont val="Noto Sans CJK SC"/>
        <family val="2"/>
      </rPr>
      <t xml:space="preserve">직원명</t>
    </r>
    <r>
      <rPr>
        <b val="true"/>
        <sz val="10"/>
        <color rgb="FF0F6B5C"/>
        <rFont val="맑은 고딕"/>
        <family val="0"/>
        <charset val="1"/>
      </rPr>
      <t xml:space="preserve">·</t>
    </r>
    <r>
      <rPr>
        <b val="true"/>
        <sz val="10"/>
        <color rgb="FF0F6B5C"/>
        <rFont val="Noto Sans CJK SC"/>
        <family val="2"/>
      </rPr>
      <t xml:space="preserve">프로젝트명</t>
    </r>
    <r>
      <rPr>
        <b val="true"/>
        <sz val="10"/>
        <color rgb="FF0F6B5C"/>
        <rFont val="맑은 고딕"/>
        <family val="0"/>
        <charset val="1"/>
      </rPr>
      <t xml:space="preserve">·</t>
    </r>
    <r>
      <rPr>
        <b val="true"/>
        <sz val="10"/>
        <color rgb="FF0F6B5C"/>
        <rFont val="Noto Sans CJK SC"/>
        <family val="2"/>
      </rPr>
      <t xml:space="preserve">구체 금액이 남아 있지 않은지 확인해 주세요</t>
    </r>
    <r>
      <rPr>
        <b val="true"/>
        <sz val="10"/>
        <color rgb="FF0F6B5C"/>
        <rFont val="맑은 고딕"/>
        <family val="0"/>
        <charset val="1"/>
      </rPr>
      <t xml:space="preserve">. </t>
    </r>
    <r>
      <rPr>
        <b val="true"/>
        <sz val="10"/>
        <color rgb="FF0F6B5C"/>
        <rFont val="Noto Sans CJK SC"/>
        <family val="2"/>
      </rPr>
      <t xml:space="preserve">일반적인 업무명만 있어도 진단에는 지장이 없습니다</t>
    </r>
    <r>
      <rPr>
        <b val="true"/>
        <sz val="10"/>
        <color rgb="FF0F6B5C"/>
        <rFont val="맑은 고딕"/>
        <family val="0"/>
        <charset val="1"/>
      </rPr>
      <t xml:space="preserve">.</t>
    </r>
  </si>
  <si>
    <r>
      <rPr>
        <sz val="8"/>
        <color rgb="FF7B857F"/>
        <rFont val="Noto Sans CJK SC"/>
        <family val="2"/>
      </rPr>
      <t xml:space="preserve">일잘랩 </t>
    </r>
    <r>
      <rPr>
        <sz val="8"/>
        <color rgb="FF7B857F"/>
        <rFont val="맑은 고딕"/>
        <family val="0"/>
        <charset val="1"/>
      </rPr>
      <t xml:space="preserve">AI </t>
    </r>
    <r>
      <rPr>
        <sz val="8"/>
        <color rgb="FF7B857F"/>
        <rFont val="Noto Sans CJK SC"/>
        <family val="2"/>
      </rPr>
      <t xml:space="preserve">업무자동화 </t>
    </r>
    <r>
      <rPr>
        <sz val="8"/>
        <color rgb="FF7B857F"/>
        <rFont val="맑은 고딕"/>
        <family val="0"/>
        <charset val="1"/>
      </rPr>
      <t xml:space="preserve">1</t>
    </r>
    <r>
      <rPr>
        <sz val="8"/>
        <color rgb="FF7B857F"/>
        <rFont val="Noto Sans CJK SC"/>
        <family val="2"/>
      </rPr>
      <t xml:space="preserve">차 진단표 </t>
    </r>
    <r>
      <rPr>
        <sz val="8"/>
        <color rgb="FF7B857F"/>
        <rFont val="맑은 고딕"/>
        <family val="0"/>
        <charset val="1"/>
      </rPr>
      <t xml:space="preserve">v0.9 Pilot — 13</t>
    </r>
    <r>
      <rPr>
        <sz val="8"/>
        <color rgb="FF7B857F"/>
        <rFont val="Noto Sans CJK SC"/>
        <family val="2"/>
      </rPr>
      <t xml:space="preserve">점 기준선</t>
    </r>
    <r>
      <rPr>
        <sz val="8"/>
        <color rgb="FF7B857F"/>
        <rFont val="맑은 고딕"/>
        <family val="0"/>
        <charset val="1"/>
      </rPr>
      <t xml:space="preserve">, </t>
    </r>
    <r>
      <rPr>
        <sz val="8"/>
        <color rgb="FF7B857F"/>
        <rFont val="Noto Sans CJK SC"/>
        <family val="2"/>
      </rPr>
      <t xml:space="preserve">등급 구분</t>
    </r>
    <r>
      <rPr>
        <sz val="8"/>
        <color rgb="FF7B857F"/>
        <rFont val="맑은 고딕"/>
        <family val="0"/>
        <charset val="1"/>
      </rPr>
      <t xml:space="preserve">, </t>
    </r>
    <r>
      <rPr>
        <sz val="8"/>
        <color rgb="FF7B857F"/>
        <rFont val="Noto Sans CJK SC"/>
        <family val="2"/>
      </rPr>
      <t xml:space="preserve">절감률은 검증된 산업 표준이 아니라 </t>
    </r>
    <r>
      <rPr>
        <sz val="8"/>
        <color rgb="FF7B857F"/>
        <rFont val="맑은 고딕"/>
        <family val="0"/>
        <charset val="1"/>
      </rPr>
      <t xml:space="preserve">1</t>
    </r>
    <r>
      <rPr>
        <sz val="8"/>
        <color rgb="FF7B857F"/>
        <rFont val="Noto Sans CJK SC"/>
        <family val="2"/>
      </rPr>
      <t xml:space="preserve">차 선별을 위해 일잘랩이 설정한 파일럿 가정값입니다</t>
    </r>
    <r>
      <rPr>
        <sz val="8"/>
        <color rgb="FF7B857F"/>
        <rFont val="맑은 고딕"/>
        <family val="0"/>
        <charset val="1"/>
      </rPr>
      <t xml:space="preserve">. ‘</t>
    </r>
    <r>
      <rPr>
        <sz val="8"/>
        <color rgb="FF7B857F"/>
        <rFont val="Noto Sans CJK SC"/>
        <family val="2"/>
      </rPr>
      <t xml:space="preserve">가정 기반 절감 시뮬레이션’은 측정값도 예측값도 아니며 예산 산정이나 투자 판단의 근거로 쓰기에는 부족합니다</t>
    </r>
    <r>
      <rPr>
        <sz val="8"/>
        <color rgb="FF7B857F"/>
        <rFont val="맑은 고딕"/>
        <family val="0"/>
        <charset val="1"/>
      </rPr>
      <t xml:space="preserve">. </t>
    </r>
    <r>
      <rPr>
        <sz val="8"/>
        <color rgb="FF7B857F"/>
        <rFont val="Noto Sans CJK SC"/>
        <family val="2"/>
      </rPr>
      <t xml:space="preserve">인사</t>
    </r>
    <r>
      <rPr>
        <sz val="8"/>
        <color rgb="FF7B857F"/>
        <rFont val="맑은 고딕"/>
        <family val="0"/>
        <charset val="1"/>
      </rPr>
      <t xml:space="preserve">·</t>
    </r>
    <r>
      <rPr>
        <sz val="8"/>
        <color rgb="FF7B857F"/>
        <rFont val="Noto Sans CJK SC"/>
        <family val="2"/>
      </rPr>
      <t xml:space="preserve">평가</t>
    </r>
    <r>
      <rPr>
        <sz val="8"/>
        <color rgb="FF7B857F"/>
        <rFont val="맑은 고딕"/>
        <family val="0"/>
        <charset val="1"/>
      </rPr>
      <t xml:space="preserve">·</t>
    </r>
    <r>
      <rPr>
        <sz val="8"/>
        <color rgb="FF7B857F"/>
        <rFont val="Noto Sans CJK SC"/>
        <family val="2"/>
      </rPr>
      <t xml:space="preserve">채용 등 사람에 대한 결정이 걸린 업무는 관련 법령 확인이 별도로 필요하며</t>
    </r>
    <r>
      <rPr>
        <sz val="8"/>
        <color rgb="FF7B857F"/>
        <rFont val="맑은 고딕"/>
        <family val="0"/>
        <charset val="1"/>
      </rPr>
      <t xml:space="preserve">, </t>
    </r>
    <r>
      <rPr>
        <sz val="8"/>
        <color rgb="FF7B857F"/>
        <rFont val="Noto Sans CJK SC"/>
        <family val="2"/>
      </rPr>
      <t xml:space="preserve">이 문서는 법률 자문이 아닙니다</t>
    </r>
    <r>
      <rPr>
        <sz val="8"/>
        <color rgb="FF7B857F"/>
        <rFont val="맑은 고딕"/>
        <family val="0"/>
        <charset val="1"/>
      </rPr>
      <t xml:space="preserve">.</t>
    </r>
  </si>
  <si>
    <r>
      <rPr>
        <b val="true"/>
        <sz val="16"/>
        <color rgb="FF1A2320"/>
        <rFont val="Noto Sans CJK SC"/>
        <family val="2"/>
      </rPr>
      <t xml:space="preserve">일잘랩 </t>
    </r>
    <r>
      <rPr>
        <b val="true"/>
        <sz val="16"/>
        <color rgb="FF1A2320"/>
        <rFont val="맑은 고딕"/>
        <family val="0"/>
        <charset val="1"/>
      </rPr>
      <t xml:space="preserve">AI </t>
    </r>
    <r>
      <rPr>
        <b val="true"/>
        <sz val="16"/>
        <color rgb="FF1A2320"/>
        <rFont val="Noto Sans CJK SC"/>
        <family val="2"/>
      </rPr>
      <t xml:space="preserve">업무자동화 </t>
    </r>
    <r>
      <rPr>
        <b val="true"/>
        <sz val="16"/>
        <color rgb="FF1A2320"/>
        <rFont val="맑은 고딕"/>
        <family val="0"/>
        <charset val="1"/>
      </rPr>
      <t xml:space="preserve">1</t>
    </r>
    <r>
      <rPr>
        <b val="true"/>
        <sz val="16"/>
        <color rgb="FF1A2320"/>
        <rFont val="Noto Sans CJK SC"/>
        <family val="2"/>
      </rPr>
      <t xml:space="preserve">차 진단표 </t>
    </r>
    <r>
      <rPr>
        <b val="true"/>
        <sz val="16"/>
        <color rgb="FF1A2320"/>
        <rFont val="맑은 고딕"/>
        <family val="0"/>
        <charset val="1"/>
      </rPr>
      <t xml:space="preserve">v0.9 Pilot — </t>
    </r>
    <r>
      <rPr>
        <b val="true"/>
        <sz val="16"/>
        <color rgb="FF1A2320"/>
        <rFont val="Noto Sans CJK SC"/>
        <family val="2"/>
      </rPr>
      <t xml:space="preserve">작성법</t>
    </r>
  </si>
  <si>
    <r>
      <rPr>
        <sz val="10"/>
        <color rgb="FF7B857F"/>
        <rFont val="Noto Sans CJK SC"/>
        <family val="2"/>
      </rPr>
      <t xml:space="preserve">처음 쓰시는 분은 이 시트를 위에서 아래로 한 번만 읽으면 됩니다</t>
    </r>
    <r>
      <rPr>
        <sz val="10"/>
        <color rgb="FF7B857F"/>
        <rFont val="맑은 고딕"/>
        <family val="0"/>
        <charset val="1"/>
      </rPr>
      <t xml:space="preserve">. 3</t>
    </r>
    <r>
      <rPr>
        <sz val="10"/>
        <color rgb="FF7B857F"/>
        <rFont val="Noto Sans CJK SC"/>
        <family val="2"/>
      </rPr>
      <t xml:space="preserve">분이면 충분합니다</t>
    </r>
    <r>
      <rPr>
        <sz val="10"/>
        <color rgb="FF7B857F"/>
        <rFont val="맑은 고딕"/>
        <family val="0"/>
        <charset val="1"/>
      </rPr>
      <t xml:space="preserve">.</t>
    </r>
  </si>
  <si>
    <t xml:space="preserve">쓰는 순서</t>
  </si>
  <si>
    <r>
      <rPr>
        <b val="true"/>
        <sz val="10"/>
        <color rgb="FF1A2320"/>
        <rFont val="맑은 고딕"/>
        <family val="0"/>
        <charset val="1"/>
      </rPr>
      <t xml:space="preserve">1</t>
    </r>
    <r>
      <rPr>
        <b val="true"/>
        <sz val="10"/>
        <color rgb="FF1A2320"/>
        <rFont val="Noto Sans CJK SC"/>
        <family val="2"/>
      </rPr>
      <t xml:space="preserve">단계</t>
    </r>
  </si>
  <si>
    <r>
      <rPr>
        <sz val="10"/>
        <color rgb="FF4A554F"/>
        <rFont val="Noto Sans CJK SC"/>
        <family val="2"/>
      </rPr>
      <t xml:space="preserve">「업무 진단표」 시트로 이동해 </t>
    </r>
    <r>
      <rPr>
        <sz val="10"/>
        <color rgb="FF4A554F"/>
        <rFont val="맑은 고딕"/>
        <family val="0"/>
        <charset val="1"/>
      </rPr>
      <t xml:space="preserve">B</t>
    </r>
    <r>
      <rPr>
        <sz val="10"/>
        <color rgb="FF4A554F"/>
        <rFont val="Noto Sans CJK SC"/>
        <family val="2"/>
      </rPr>
      <t xml:space="preserve">열에 우리 팀 업무를 한 줄에 하나씩 적습니다</t>
    </r>
    <r>
      <rPr>
        <sz val="10"/>
        <color rgb="FF4A554F"/>
        <rFont val="맑은 고딕"/>
        <family val="0"/>
        <charset val="1"/>
      </rPr>
      <t xml:space="preserve">. 20</t>
    </r>
    <r>
      <rPr>
        <sz val="10"/>
        <color rgb="FF4A554F"/>
        <rFont val="Noto Sans CJK SC"/>
        <family val="2"/>
      </rPr>
      <t xml:space="preserve">개 정도면 충분합니다</t>
    </r>
    <r>
      <rPr>
        <sz val="10"/>
        <color rgb="FF4A554F"/>
        <rFont val="맑은 고딕"/>
        <family val="0"/>
        <charset val="1"/>
      </rPr>
      <t xml:space="preserve">.</t>
    </r>
  </si>
  <si>
    <t xml:space="preserve">주의</t>
  </si>
  <si>
    <r>
      <rPr>
        <sz val="10"/>
        <color rgb="FF4A554F"/>
        <rFont val="Noto Sans CJK SC"/>
        <family val="2"/>
      </rPr>
      <t xml:space="preserve">행을 삭제하지 마세요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수식이 깨집니다</t>
    </r>
    <r>
      <rPr>
        <sz val="10"/>
        <color rgb="FF4A554F"/>
        <rFont val="맑은 고딕"/>
        <family val="0"/>
        <charset val="1"/>
      </rPr>
      <t xml:space="preserve">. 8</t>
    </r>
    <r>
      <rPr>
        <sz val="10"/>
        <color rgb="FF4A554F"/>
        <rFont val="Noto Sans CJK SC"/>
        <family val="2"/>
      </rPr>
      <t xml:space="preserve">행의 예시를 없애려면 행 삭제가 아니라 노란 칸 내용을 덮어쓰거나 지우면 됩니다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회색 계산 칸은 잠겨 있어 실수로 지워지지 않습니다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</si>
  <si>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sz val="10"/>
        <color rgb="FF4A554F"/>
        <rFont val="Noto Sans CJK SC"/>
        <family val="2"/>
      </rPr>
      <t xml:space="preserve">작업명에 고객명</t>
    </r>
    <r>
      <rPr>
        <sz val="10"/>
        <color rgb="FF4A554F"/>
        <rFont val="맑은 고딕"/>
        <family val="0"/>
        <charset val="1"/>
      </rPr>
      <t xml:space="preserve">·</t>
    </r>
    <r>
      <rPr>
        <sz val="10"/>
        <color rgb="FF4A554F"/>
        <rFont val="Noto Sans CJK SC"/>
        <family val="2"/>
      </rPr>
      <t xml:space="preserve">직원명</t>
    </r>
    <r>
      <rPr>
        <sz val="10"/>
        <color rgb="FF4A554F"/>
        <rFont val="맑은 고딕"/>
        <family val="0"/>
        <charset val="1"/>
      </rPr>
      <t xml:space="preserve">·</t>
    </r>
    <r>
      <rPr>
        <sz val="10"/>
        <color rgb="FF4A554F"/>
        <rFont val="Noto Sans CJK SC"/>
        <family val="2"/>
      </rPr>
      <t xml:space="preserve">프로젝트명</t>
    </r>
    <r>
      <rPr>
        <sz val="10"/>
        <color rgb="FF4A554F"/>
        <rFont val="맑은 고딕"/>
        <family val="0"/>
        <charset val="1"/>
      </rPr>
      <t xml:space="preserve">·</t>
    </r>
    <r>
      <rPr>
        <sz val="10"/>
        <color rgb="FF4A554F"/>
        <rFont val="Noto Sans CJK SC"/>
        <family val="2"/>
      </rPr>
      <t xml:space="preserve">구체 금액</t>
    </r>
    <r>
      <rPr>
        <sz val="10"/>
        <color rgb="FF4A554F"/>
        <rFont val="맑은 고딕"/>
        <family val="0"/>
        <charset val="1"/>
      </rPr>
      <t xml:space="preserve">·</t>
    </r>
    <r>
      <rPr>
        <sz val="10"/>
        <color rgb="FF4A554F"/>
        <rFont val="Noto Sans CJK SC"/>
        <family val="2"/>
      </rPr>
      <t xml:space="preserve">계약 조건을 적지 마세요</t>
    </r>
    <r>
      <rPr>
        <sz val="10"/>
        <color rgb="FF4A554F"/>
        <rFont val="맑은 고딕"/>
        <family val="0"/>
        <charset val="1"/>
      </rPr>
      <t xml:space="preserve">. “A</t>
    </r>
    <r>
      <rPr>
        <sz val="10"/>
        <color rgb="FF4A554F"/>
        <rFont val="Noto Sans CJK SC"/>
        <family val="2"/>
      </rPr>
      <t xml:space="preserve">사 </t>
    </r>
    <r>
      <rPr>
        <sz val="10"/>
        <color rgb="FF4A554F"/>
        <rFont val="맑은 고딕"/>
        <family val="0"/>
        <charset val="1"/>
      </rPr>
      <t xml:space="preserve">3</t>
    </r>
    <r>
      <rPr>
        <sz val="10"/>
        <color rgb="FF4A554F"/>
        <rFont val="Noto Sans CJK SC"/>
        <family val="2"/>
      </rPr>
      <t xml:space="preserve">분기 정산”이 아니라 “거래처 정산 대사”처럼 일반적인 업무명이면 진단 결과는 똑같습니다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상담용으로 보내실 때도 마찬가지입니다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</si>
  <si>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b val="true"/>
        <sz val="10"/>
        <color rgb="FF1A2320"/>
        <rFont val="맑은 고딕"/>
        <family val="0"/>
        <charset val="1"/>
      </rPr>
      <t xml:space="preserve">2</t>
    </r>
    <r>
      <rPr>
        <b val="true"/>
        <sz val="10"/>
        <color rgb="FF1A2320"/>
        <rFont val="Noto Sans CJK SC"/>
        <family val="2"/>
      </rPr>
      <t xml:space="preserve">단계</t>
    </r>
  </si>
  <si>
    <r>
      <rPr>
        <sz val="10"/>
        <color rgb="FF4A554F"/>
        <rFont val="맑은 고딕"/>
        <family val="0"/>
        <charset val="1"/>
      </rPr>
      <t xml:space="preserve">D</t>
    </r>
    <r>
      <rPr>
        <sz val="10"/>
        <color rgb="FF4A554F"/>
        <rFont val="Noto Sans CJK SC"/>
        <family val="2"/>
      </rPr>
      <t xml:space="preserve">열부터 </t>
    </r>
    <r>
      <rPr>
        <sz val="10"/>
        <color rgb="FF4A554F"/>
        <rFont val="맑은 고딕"/>
        <family val="0"/>
        <charset val="1"/>
      </rPr>
      <t xml:space="preserve">I</t>
    </r>
    <r>
      <rPr>
        <sz val="10"/>
        <color rgb="FF4A554F"/>
        <rFont val="Noto Sans CJK SC"/>
        <family val="2"/>
      </rPr>
      <t xml:space="preserve">열까지 여섯 칸을 드롭다운</t>
    </r>
    <r>
      <rPr>
        <sz val="10"/>
        <color rgb="FF4A554F"/>
        <rFont val="맑은 고딕"/>
        <family val="0"/>
        <charset val="1"/>
      </rPr>
      <t xml:space="preserve">(</t>
    </r>
    <r>
      <rPr>
        <sz val="10"/>
        <color rgb="FF4A554F"/>
        <rFont val="Noto Sans CJK SC"/>
        <family val="2"/>
      </rPr>
      <t xml:space="preserve">칸을 누르면 나오는 목록</t>
    </r>
    <r>
      <rPr>
        <sz val="10"/>
        <color rgb="FF4A554F"/>
        <rFont val="맑은 고딕"/>
        <family val="0"/>
        <charset val="1"/>
      </rPr>
      <t xml:space="preserve">)</t>
    </r>
    <r>
      <rPr>
        <sz val="10"/>
        <color rgb="FF4A554F"/>
        <rFont val="Noto Sans CJK SC"/>
        <family val="2"/>
      </rPr>
      <t xml:space="preserve">에서 고릅니다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숫자를 직접 입력하지 않아도 됩니다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</si>
  <si>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b val="true"/>
        <sz val="10"/>
        <color rgb="FF1A2320"/>
        <rFont val="맑은 고딕"/>
        <family val="0"/>
        <charset val="1"/>
      </rPr>
      <t xml:space="preserve">3</t>
    </r>
    <r>
      <rPr>
        <b val="true"/>
        <sz val="10"/>
        <color rgb="FF1A2320"/>
        <rFont val="Noto Sans CJK SC"/>
        <family val="2"/>
      </rPr>
      <t xml:space="preserve">단계</t>
    </r>
  </si>
  <si>
    <r>
      <rPr>
        <sz val="10"/>
        <color rgb="FF4A554F"/>
        <rFont val="맑은 고딕"/>
        <family val="0"/>
        <charset val="1"/>
      </rPr>
      <t xml:space="preserve">J·K</t>
    </r>
    <r>
      <rPr>
        <sz val="10"/>
        <color rgb="FF4A554F"/>
        <rFont val="Noto Sans CJK SC"/>
        <family val="2"/>
      </rPr>
      <t xml:space="preserve">열은 선택입니다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연간 몇 번 하는지와 한 번에 몇 분 걸리는지를 넣으면 연간 시간이 계산됩니다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</si>
  <si>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b val="true"/>
        <sz val="10"/>
        <color rgb="FF1A2320"/>
        <rFont val="맑은 고딕"/>
        <family val="0"/>
        <charset val="1"/>
      </rPr>
      <t xml:space="preserve">4</t>
    </r>
    <r>
      <rPr>
        <b val="true"/>
        <sz val="10"/>
        <color rgb="FF1A2320"/>
        <rFont val="Noto Sans CJK SC"/>
        <family val="2"/>
      </rPr>
      <t xml:space="preserve">단계</t>
    </r>
  </si>
  <si>
    <r>
      <rPr>
        <sz val="10"/>
        <color rgb="FF4A554F"/>
        <rFont val="맑은 고딕"/>
        <family val="0"/>
        <charset val="1"/>
      </rPr>
      <t xml:space="preserve">L</t>
    </r>
    <r>
      <rPr>
        <sz val="10"/>
        <color rgb="FF4A554F"/>
        <rFont val="Noto Sans CJK SC"/>
        <family val="2"/>
      </rPr>
      <t xml:space="preserve">열부터 </t>
    </r>
    <r>
      <rPr>
        <sz val="10"/>
        <color rgb="FF4A554F"/>
        <rFont val="맑은 고딕"/>
        <family val="0"/>
        <charset val="1"/>
      </rPr>
      <t xml:space="preserve">R</t>
    </r>
    <r>
      <rPr>
        <sz val="10"/>
        <color rgb="FF4A554F"/>
        <rFont val="Noto Sans CJK SC"/>
        <family val="2"/>
      </rPr>
      <t xml:space="preserve">열까지는 자동으로 채워집니다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손대지 마세요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</si>
  <si>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b val="true"/>
        <sz val="10"/>
        <color rgb="FF1A2320"/>
        <rFont val="맑은 고딕"/>
        <family val="0"/>
        <charset val="1"/>
      </rPr>
      <t xml:space="preserve">5</t>
    </r>
    <r>
      <rPr>
        <b val="true"/>
        <sz val="10"/>
        <color rgb="FF1A2320"/>
        <rFont val="Noto Sans CJK SC"/>
        <family val="2"/>
      </rPr>
      <t xml:space="preserve">단계</t>
    </r>
  </si>
  <si>
    <r>
      <rPr>
        <sz val="10"/>
        <color rgb="FF4A554F"/>
        <rFont val="Noto Sans CJK SC"/>
        <family val="2"/>
      </rPr>
      <t xml:space="preserve">「자동 결과 및 우선순위 </t>
    </r>
    <r>
      <rPr>
        <sz val="10"/>
        <color rgb="FF4A554F"/>
        <rFont val="맑은 고딕"/>
        <family val="0"/>
        <charset val="1"/>
      </rPr>
      <t xml:space="preserve">TOP3</t>
    </r>
    <r>
      <rPr>
        <sz val="10"/>
        <color rgb="FF4A554F"/>
        <rFont val="Noto Sans CJK SC"/>
        <family val="2"/>
      </rPr>
      <t xml:space="preserve">」 시트를 열면 결과 요약과 우선순위</t>
    </r>
    <r>
      <rPr>
        <sz val="10"/>
        <color rgb="FF4A554F"/>
        <rFont val="맑은 고딕"/>
        <family val="0"/>
        <charset val="1"/>
      </rPr>
      <t xml:space="preserve">, </t>
    </r>
    <r>
      <rPr>
        <sz val="10"/>
        <color rgb="FF4A554F"/>
        <rFont val="Noto Sans CJK SC"/>
        <family val="2"/>
      </rPr>
      <t xml:space="preserve">보고용 문장이 나와 있습니다</t>
    </r>
    <r>
      <rPr>
        <sz val="10"/>
        <color rgb="FF4A554F"/>
        <rFont val="맑은 고딕"/>
        <family val="0"/>
        <charset val="1"/>
      </rPr>
      <t xml:space="preserve">.</t>
    </r>
  </si>
  <si>
    <t xml:space="preserve">업무를 적을 때의 한 가지 요령</t>
  </si>
  <si>
    <t xml:space="preserve">‘업무’가 아니라 ‘작업’ 단위로</t>
  </si>
  <si>
    <r>
      <rPr>
        <sz val="10"/>
        <color rgb="FF4A554F"/>
        <rFont val="Noto Sans CJK SC"/>
        <family val="2"/>
      </rPr>
      <t xml:space="preserve">“정산”이라고 적으면 점수를 매길 수 없습니다</t>
    </r>
    <r>
      <rPr>
        <sz val="10"/>
        <color rgb="FF4A554F"/>
        <rFont val="맑은 고딕"/>
        <family val="0"/>
        <charset val="1"/>
      </rPr>
      <t xml:space="preserve">. “</t>
    </r>
    <r>
      <rPr>
        <sz val="10"/>
        <color rgb="FF4A554F"/>
        <rFont val="Noto Sans CJK SC"/>
        <family val="2"/>
      </rPr>
      <t xml:space="preserve">거래처별 금액 대조”처럼 한 번에 끝나는 동작 단위로 쪼개서 적으세요</t>
    </r>
    <r>
      <rPr>
        <sz val="10"/>
        <color rgb="FF4A554F"/>
        <rFont val="맑은 고딕"/>
        <family val="0"/>
        <charset val="1"/>
      </rPr>
      <t xml:space="preserve">.</t>
    </r>
  </si>
  <si>
    <t xml:space="preserve">채점 기준</t>
  </si>
  <si>
    <r>
      <rPr>
        <sz val="10"/>
        <color rgb="FF7B857F"/>
        <rFont val="Noto Sans CJK SC"/>
        <family val="2"/>
      </rPr>
      <t xml:space="preserve">아래 문장이 진단표의 드롭다운 선택지입니다</t>
    </r>
    <r>
      <rPr>
        <sz val="10"/>
        <color rgb="FF7B857F"/>
        <rFont val="맑은 고딕"/>
        <family val="0"/>
        <charset val="1"/>
      </rPr>
      <t xml:space="preserve">. </t>
    </r>
    <r>
      <rPr>
        <sz val="10"/>
        <color rgb="FF7B857F"/>
        <rFont val="Noto Sans CJK SC"/>
        <family val="2"/>
      </rPr>
      <t xml:space="preserve">그대로 고르면 됩니다</t>
    </r>
    <r>
      <rPr>
        <sz val="10"/>
        <color rgb="FF7B857F"/>
        <rFont val="맑은 고딕"/>
        <family val="0"/>
        <charset val="1"/>
      </rPr>
      <t xml:space="preserve">.</t>
    </r>
  </si>
  <si>
    <r>
      <rPr>
        <b val="true"/>
        <sz val="10"/>
        <color rgb="FF1A2320"/>
        <rFont val="Noto Sans CJK SC"/>
        <family val="2"/>
      </rPr>
      <t xml:space="preserve">이 작업이 지난 </t>
    </r>
    <r>
      <rPr>
        <b val="true"/>
        <sz val="10"/>
        <color rgb="FF1A2320"/>
        <rFont val="맑은 고딕"/>
        <family val="0"/>
        <charset val="1"/>
      </rPr>
      <t xml:space="preserve">3</t>
    </r>
    <r>
      <rPr>
        <b val="true"/>
        <sz val="10"/>
        <color rgb="FF1A2320"/>
        <rFont val="Noto Sans CJK SC"/>
        <family val="2"/>
      </rPr>
      <t xml:space="preserve">개월 동안 몇 번 있었나</t>
    </r>
    <r>
      <rPr>
        <b val="true"/>
        <sz val="10"/>
        <color rgb="FF1A2320"/>
        <rFont val="맑은 고딕"/>
        <family val="0"/>
        <charset val="1"/>
      </rPr>
      <t xml:space="preserve">?</t>
    </r>
  </si>
  <si>
    <r>
      <rPr>
        <sz val="9"/>
        <color rgb="FF7B857F"/>
        <rFont val="Noto Sans CJK SC"/>
        <family val="2"/>
      </rPr>
      <t xml:space="preserve">기억이 아니라 기록으로 세어 보세요</t>
    </r>
    <r>
      <rPr>
        <sz val="9"/>
        <color rgb="FF7B857F"/>
        <rFont val="맑은 고딕"/>
        <family val="0"/>
        <charset val="1"/>
      </rPr>
      <t xml:space="preserve">. </t>
    </r>
    <r>
      <rPr>
        <sz val="9"/>
        <color rgb="FF7B857F"/>
        <rFont val="Noto Sans CJK SC"/>
        <family val="2"/>
      </rPr>
      <t xml:space="preserve">체감 빈도는 실제와 다릅니다</t>
    </r>
    <r>
      <rPr>
        <sz val="9"/>
        <color rgb="FF7B857F"/>
        <rFont val="맑은 고딕"/>
        <family val="0"/>
        <charset val="1"/>
      </rPr>
      <t xml:space="preserve">.</t>
    </r>
  </si>
  <si>
    <r>
      <rPr>
        <sz val="10"/>
        <color rgb="FF4A554F"/>
        <rFont val="맑은 고딕"/>
        <family val="0"/>
        <charset val="1"/>
      </rPr>
      <t xml:space="preserve">1 · </t>
    </r>
    <r>
      <rPr>
        <sz val="10"/>
        <color rgb="FF4A554F"/>
        <rFont val="Noto Sans CJK SC"/>
        <family val="2"/>
      </rPr>
      <t xml:space="preserve">연 </t>
    </r>
    <r>
      <rPr>
        <sz val="10"/>
        <color rgb="FF4A554F"/>
        <rFont val="맑은 고딕"/>
        <family val="0"/>
        <charset val="1"/>
      </rPr>
      <t xml:space="preserve">1~2</t>
    </r>
    <r>
      <rPr>
        <sz val="10"/>
        <color rgb="FF4A554F"/>
        <rFont val="Noto Sans CJK SC"/>
        <family val="2"/>
      </rPr>
      <t xml:space="preserve">회</t>
    </r>
  </si>
  <si>
    <r>
      <rPr>
        <sz val="10"/>
        <color rgb="FF4A554F"/>
        <rFont val="맑은 고딕"/>
        <family val="0"/>
        <charset val="1"/>
      </rPr>
      <t xml:space="preserve">2 · </t>
    </r>
    <r>
      <rPr>
        <sz val="10"/>
        <color rgb="FF4A554F"/>
        <rFont val="Noto Sans CJK SC"/>
        <family val="2"/>
      </rPr>
      <t xml:space="preserve">분기에 한 번</t>
    </r>
  </si>
  <si>
    <r>
      <rPr>
        <sz val="10"/>
        <color rgb="FF4A554F"/>
        <rFont val="맑은 고딕"/>
        <family val="0"/>
        <charset val="1"/>
      </rPr>
      <t xml:space="preserve">3 · </t>
    </r>
    <r>
      <rPr>
        <sz val="10"/>
        <color rgb="FF4A554F"/>
        <rFont val="Noto Sans CJK SC"/>
        <family val="2"/>
      </rPr>
      <t xml:space="preserve">월 </t>
    </r>
    <r>
      <rPr>
        <sz val="10"/>
        <color rgb="FF4A554F"/>
        <rFont val="맑은 고딕"/>
        <family val="0"/>
        <charset val="1"/>
      </rPr>
      <t xml:space="preserve">1~2</t>
    </r>
    <r>
      <rPr>
        <sz val="10"/>
        <color rgb="FF4A554F"/>
        <rFont val="Noto Sans CJK SC"/>
        <family val="2"/>
      </rPr>
      <t xml:space="preserve">회</t>
    </r>
  </si>
  <si>
    <r>
      <rPr>
        <sz val="10"/>
        <color rgb="FF4A554F"/>
        <rFont val="맑은 고딕"/>
        <family val="0"/>
        <charset val="1"/>
      </rPr>
      <t xml:space="preserve">4 · </t>
    </r>
    <r>
      <rPr>
        <sz val="10"/>
        <color rgb="FF4A554F"/>
        <rFont val="Noto Sans CJK SC"/>
        <family val="2"/>
      </rPr>
      <t xml:space="preserve">주 </t>
    </r>
    <r>
      <rPr>
        <sz val="10"/>
        <color rgb="FF4A554F"/>
        <rFont val="맑은 고딕"/>
        <family val="0"/>
        <charset val="1"/>
      </rPr>
      <t xml:space="preserve">1~2</t>
    </r>
    <r>
      <rPr>
        <sz val="10"/>
        <color rgb="FF4A554F"/>
        <rFont val="Noto Sans CJK SC"/>
        <family val="2"/>
      </rPr>
      <t xml:space="preserve">회</t>
    </r>
  </si>
  <si>
    <r>
      <rPr>
        <sz val="10"/>
        <color rgb="FF4A554F"/>
        <rFont val="맑은 고딕"/>
        <family val="0"/>
        <charset val="1"/>
      </rPr>
      <t xml:space="preserve">5 · </t>
    </r>
    <r>
      <rPr>
        <sz val="10"/>
        <color rgb="FF4A554F"/>
        <rFont val="Noto Sans CJK SC"/>
        <family val="2"/>
      </rPr>
      <t xml:space="preserve">매일 또는 하루 여러 번</t>
    </r>
  </si>
  <si>
    <r>
      <rPr>
        <b val="true"/>
        <sz val="11"/>
        <color rgb="FF1A2320"/>
        <rFont val="맑은 고딕"/>
        <family val="0"/>
        <charset val="1"/>
      </rPr>
      <t xml:space="preserve">② 1</t>
    </r>
    <r>
      <rPr>
        <b val="true"/>
        <sz val="11"/>
        <color rgb="FF1A2320"/>
        <rFont val="Noto Sans CJK SC"/>
        <family val="2"/>
      </rPr>
      <t xml:space="preserve">회 소요시간</t>
    </r>
  </si>
  <si>
    <r>
      <rPr>
        <b val="true"/>
        <sz val="10"/>
        <color rgb="FF1A2320"/>
        <rFont val="Noto Sans CJK SC"/>
        <family val="2"/>
      </rPr>
      <t xml:space="preserve">한 번 할 때 순수하게 몇 분이 드나</t>
    </r>
    <r>
      <rPr>
        <b val="true"/>
        <sz val="10"/>
        <color rgb="FF1A2320"/>
        <rFont val="맑은 고딕"/>
        <family val="0"/>
        <charset val="1"/>
      </rPr>
      <t xml:space="preserve">? (</t>
    </r>
    <r>
      <rPr>
        <b val="true"/>
        <sz val="10"/>
        <color rgb="FF1A2320"/>
        <rFont val="Noto Sans CJK SC"/>
        <family val="2"/>
      </rPr>
      <t xml:space="preserve">기다리는 시간 제외</t>
    </r>
    <r>
      <rPr>
        <b val="true"/>
        <sz val="10"/>
        <color rgb="FF1A2320"/>
        <rFont val="맑은 고딕"/>
        <family val="0"/>
        <charset val="1"/>
      </rPr>
      <t xml:space="preserve">)</t>
    </r>
  </si>
  <si>
    <r>
      <rPr>
        <sz val="9"/>
        <color rgb="FF7B857F"/>
        <rFont val="Noto Sans CJK SC"/>
        <family val="2"/>
      </rPr>
      <t xml:space="preserve">남을 기다리는 시간은 빼고</t>
    </r>
    <r>
      <rPr>
        <sz val="9"/>
        <color rgb="FF7B857F"/>
        <rFont val="맑은 고딕"/>
        <family val="0"/>
        <charset val="1"/>
      </rPr>
      <t xml:space="preserve">, </t>
    </r>
    <r>
      <rPr>
        <sz val="9"/>
        <color rgb="FF7B857F"/>
        <rFont val="Noto Sans CJK SC"/>
        <family val="2"/>
      </rPr>
      <t xml:space="preserve">내가 손을 대는 시간만 셉니다</t>
    </r>
    <r>
      <rPr>
        <sz val="9"/>
        <color rgb="FF7B857F"/>
        <rFont val="맑은 고딕"/>
        <family val="0"/>
        <charset val="1"/>
      </rPr>
      <t xml:space="preserve">.</t>
    </r>
  </si>
  <si>
    <r>
      <rPr>
        <sz val="10"/>
        <color rgb="FF4A554F"/>
        <rFont val="맑은 고딕"/>
        <family val="0"/>
        <charset val="1"/>
      </rPr>
      <t xml:space="preserve">1 · 5</t>
    </r>
    <r>
      <rPr>
        <sz val="10"/>
        <color rgb="FF4A554F"/>
        <rFont val="Noto Sans CJK SC"/>
        <family val="2"/>
      </rPr>
      <t xml:space="preserve">분 미만</t>
    </r>
  </si>
  <si>
    <r>
      <rPr>
        <sz val="10"/>
        <color rgb="FF4A554F"/>
        <rFont val="맑은 고딕"/>
        <family val="0"/>
        <charset val="1"/>
      </rPr>
      <t xml:space="preserve">2 · 5~15</t>
    </r>
    <r>
      <rPr>
        <sz val="10"/>
        <color rgb="FF4A554F"/>
        <rFont val="Noto Sans CJK SC"/>
        <family val="2"/>
      </rPr>
      <t xml:space="preserve">분</t>
    </r>
  </si>
  <si>
    <r>
      <rPr>
        <sz val="10"/>
        <color rgb="FF4A554F"/>
        <rFont val="맑은 고딕"/>
        <family val="0"/>
        <charset val="1"/>
      </rPr>
      <t xml:space="preserve">3 · 15</t>
    </r>
    <r>
      <rPr>
        <sz val="10"/>
        <color rgb="FF4A554F"/>
        <rFont val="Noto Sans CJK SC"/>
        <family val="2"/>
      </rPr>
      <t xml:space="preserve">분</t>
    </r>
    <r>
      <rPr>
        <sz val="10"/>
        <color rgb="FF4A554F"/>
        <rFont val="맑은 고딕"/>
        <family val="0"/>
        <charset val="1"/>
      </rPr>
      <t xml:space="preserve">~1</t>
    </r>
    <r>
      <rPr>
        <sz val="10"/>
        <color rgb="FF4A554F"/>
        <rFont val="Noto Sans CJK SC"/>
        <family val="2"/>
      </rPr>
      <t xml:space="preserve">시간</t>
    </r>
  </si>
  <si>
    <r>
      <rPr>
        <sz val="10"/>
        <color rgb="FF4A554F"/>
        <rFont val="맑은 고딕"/>
        <family val="0"/>
        <charset val="1"/>
      </rPr>
      <t xml:space="preserve">4 · 1~3</t>
    </r>
    <r>
      <rPr>
        <sz val="10"/>
        <color rgb="FF4A554F"/>
        <rFont val="Noto Sans CJK SC"/>
        <family val="2"/>
      </rPr>
      <t xml:space="preserve">시간</t>
    </r>
  </si>
  <si>
    <r>
      <rPr>
        <sz val="10"/>
        <color rgb="FF4A554F"/>
        <rFont val="맑은 고딕"/>
        <family val="0"/>
        <charset val="1"/>
      </rPr>
      <t xml:space="preserve">5 · 3</t>
    </r>
    <r>
      <rPr>
        <sz val="10"/>
        <color rgb="FF4A554F"/>
        <rFont val="Noto Sans CJK SC"/>
        <family val="2"/>
      </rPr>
      <t xml:space="preserve">시간 초과</t>
    </r>
  </si>
  <si>
    <r>
      <rPr>
        <b val="true"/>
        <sz val="10"/>
        <color rgb="FF1A2320"/>
        <rFont val="Noto Sans CJK SC"/>
        <family val="2"/>
      </rPr>
      <t xml:space="preserve">신입에게 문서만 주고 시킬 수 있나</t>
    </r>
    <r>
      <rPr>
        <b val="true"/>
        <sz val="10"/>
        <color rgb="FF1A2320"/>
        <rFont val="맑은 고딕"/>
        <family val="0"/>
        <charset val="1"/>
      </rPr>
      <t xml:space="preserve">?</t>
    </r>
  </si>
  <si>
    <r>
      <rPr>
        <sz val="9"/>
        <color rgb="FF7B857F"/>
        <rFont val="Noto Sans CJK SC"/>
        <family val="2"/>
      </rPr>
      <t xml:space="preserve">낮다고 나쁜 게 아닙니다</t>
    </r>
    <r>
      <rPr>
        <sz val="9"/>
        <color rgb="FF7B857F"/>
        <rFont val="맑은 고딕"/>
        <family val="0"/>
        <charset val="1"/>
      </rPr>
      <t xml:space="preserve">. </t>
    </r>
    <r>
      <rPr>
        <sz val="9"/>
        <color rgb="FF7B857F"/>
        <rFont val="Noto Sans CJK SC"/>
        <family val="2"/>
      </rPr>
      <t xml:space="preserve">낮으면 완전 자동화 대신 </t>
    </r>
    <r>
      <rPr>
        <sz val="9"/>
        <color rgb="FF7B857F"/>
        <rFont val="맑은 고딕"/>
        <family val="0"/>
        <charset val="1"/>
      </rPr>
      <t xml:space="preserve">AI </t>
    </r>
    <r>
      <rPr>
        <sz val="9"/>
        <color rgb="FF7B857F"/>
        <rFont val="Noto Sans CJK SC"/>
        <family val="2"/>
      </rPr>
      <t xml:space="preserve">보조 쪽 점수가 올라갑니다</t>
    </r>
    <r>
      <rPr>
        <sz val="9"/>
        <color rgb="FF7B857F"/>
        <rFont val="맑은 고딕"/>
        <family val="0"/>
        <charset val="1"/>
      </rPr>
      <t xml:space="preserve">.</t>
    </r>
  </si>
  <si>
    <r>
      <rPr>
        <sz val="10"/>
        <color rgb="FF4A554F"/>
        <rFont val="맑은 고딕"/>
        <family val="0"/>
        <charset val="1"/>
      </rPr>
      <t xml:space="preserve">1 · </t>
    </r>
    <r>
      <rPr>
        <sz val="10"/>
        <color rgb="FF4A554F"/>
        <rFont val="Noto Sans CJK SC"/>
        <family val="2"/>
      </rPr>
      <t xml:space="preserve">매번 판단이 다르다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문서로 못 적는다</t>
    </r>
  </si>
  <si>
    <r>
      <rPr>
        <sz val="10"/>
        <color rgb="FF4A554F"/>
        <rFont val="맑은 고딕"/>
        <family val="0"/>
        <charset val="1"/>
      </rPr>
      <t xml:space="preserve">2 · </t>
    </r>
    <r>
      <rPr>
        <sz val="10"/>
        <color rgb="FF4A554F"/>
        <rFont val="Noto Sans CJK SC"/>
        <family val="2"/>
      </rPr>
      <t xml:space="preserve">경험자만 할 수 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감이 필요하다</t>
    </r>
  </si>
  <si>
    <r>
      <rPr>
        <sz val="10"/>
        <color rgb="FF4A554F"/>
        <rFont val="맑은 고딕"/>
        <family val="0"/>
        <charset val="1"/>
      </rPr>
      <t xml:space="preserve">3 · </t>
    </r>
    <r>
      <rPr>
        <sz val="10"/>
        <color rgb="FF4A554F"/>
        <rFont val="Noto Sans CJK SC"/>
        <family val="2"/>
      </rPr>
      <t xml:space="preserve">대체로 규칙적이지만 예외가 잦다</t>
    </r>
  </si>
  <si>
    <r>
      <rPr>
        <sz val="10"/>
        <color rgb="FF4A554F"/>
        <rFont val="맑은 고딕"/>
        <family val="0"/>
        <charset val="1"/>
      </rPr>
      <t xml:space="preserve">4 · </t>
    </r>
    <r>
      <rPr>
        <sz val="10"/>
        <color rgb="FF4A554F"/>
        <rFont val="Noto Sans CJK SC"/>
        <family val="2"/>
      </rPr>
      <t xml:space="preserve">규칙이 있고 예외는 손에 꼽는다</t>
    </r>
  </si>
  <si>
    <r>
      <rPr>
        <sz val="10"/>
        <color rgb="FF4A554F"/>
        <rFont val="맑은 고딕"/>
        <family val="0"/>
        <charset val="1"/>
      </rPr>
      <t xml:space="preserve">5 · </t>
    </r>
    <r>
      <rPr>
        <sz val="10"/>
        <color rgb="FF4A554F"/>
        <rFont val="Noto Sans CJK SC"/>
        <family val="2"/>
      </rPr>
      <t xml:space="preserve">순서와 기준을 그대로 글로 적을 수 있다</t>
    </r>
  </si>
  <si>
    <r>
      <rPr>
        <b val="true"/>
        <sz val="10"/>
        <color rgb="FF1A2320"/>
        <rFont val="Noto Sans CJK SC"/>
        <family val="2"/>
      </rPr>
      <t xml:space="preserve">입력 자료가 지금 어디에 어떤 형태로 있나</t>
    </r>
    <r>
      <rPr>
        <b val="true"/>
        <sz val="10"/>
        <color rgb="FF1A2320"/>
        <rFont val="맑은 고딕"/>
        <family val="0"/>
        <charset val="1"/>
      </rPr>
      <t xml:space="preserve">?</t>
    </r>
  </si>
  <si>
    <r>
      <rPr>
        <sz val="9"/>
        <color rgb="FF7B857F"/>
        <rFont val="Noto Sans CJK SC"/>
        <family val="2"/>
      </rPr>
      <t xml:space="preserve">가장 과소평가되는 항목입니다</t>
    </r>
    <r>
      <rPr>
        <sz val="9"/>
        <color rgb="FF7B857F"/>
        <rFont val="맑은 고딕"/>
        <family val="0"/>
        <charset val="1"/>
      </rPr>
      <t xml:space="preserve">. </t>
    </r>
    <r>
      <rPr>
        <sz val="9"/>
        <color rgb="FF7B857F"/>
        <rFont val="Noto Sans CJK SC"/>
        <family val="2"/>
      </rPr>
      <t xml:space="preserve">여기가 낮으면 다른 점수가 높아도 대개 실패합니다</t>
    </r>
    <r>
      <rPr>
        <sz val="9"/>
        <color rgb="FF7B857F"/>
        <rFont val="맑은 고딕"/>
        <family val="0"/>
        <charset val="1"/>
      </rPr>
      <t xml:space="preserve">.</t>
    </r>
  </si>
  <si>
    <r>
      <rPr>
        <sz val="10"/>
        <color rgb="FF4A554F"/>
        <rFont val="맑은 고딕"/>
        <family val="0"/>
        <charset val="1"/>
      </rPr>
      <t xml:space="preserve">1 · </t>
    </r>
    <r>
      <rPr>
        <sz val="10"/>
        <color rgb="FF4A554F"/>
        <rFont val="Noto Sans CJK SC"/>
        <family val="2"/>
      </rPr>
      <t xml:space="preserve">종이</t>
    </r>
    <r>
      <rPr>
        <sz val="10"/>
        <color rgb="FF4A554F"/>
        <rFont val="맑은 고딕"/>
        <family val="0"/>
        <charset val="1"/>
      </rPr>
      <t xml:space="preserve">, </t>
    </r>
    <r>
      <rPr>
        <sz val="10"/>
        <color rgb="FF4A554F"/>
        <rFont val="Noto Sans CJK SC"/>
        <family val="2"/>
      </rPr>
      <t xml:space="preserve">구두 전달</t>
    </r>
    <r>
      <rPr>
        <sz val="10"/>
        <color rgb="FF4A554F"/>
        <rFont val="맑은 고딕"/>
        <family val="0"/>
        <charset val="1"/>
      </rPr>
      <t xml:space="preserve">, </t>
    </r>
    <r>
      <rPr>
        <sz val="10"/>
        <color rgb="FF4A554F"/>
        <rFont val="Noto Sans CJK SC"/>
        <family val="2"/>
      </rPr>
      <t xml:space="preserve">담당자 머릿속</t>
    </r>
  </si>
  <si>
    <r>
      <rPr>
        <sz val="10"/>
        <color rgb="FF4A554F"/>
        <rFont val="맑은 고딕"/>
        <family val="0"/>
        <charset val="1"/>
      </rPr>
      <t xml:space="preserve">2 · </t>
    </r>
    <r>
      <rPr>
        <sz val="10"/>
        <color rgb="FF4A554F"/>
        <rFont val="Noto Sans CJK SC"/>
        <family val="2"/>
      </rPr>
      <t xml:space="preserve">이미지</t>
    </r>
    <r>
      <rPr>
        <sz val="10"/>
        <color rgb="FF4A554F"/>
        <rFont val="맑은 고딕"/>
        <family val="0"/>
        <charset val="1"/>
      </rPr>
      <t xml:space="preserve">·</t>
    </r>
    <r>
      <rPr>
        <sz val="10"/>
        <color rgb="FF4A554F"/>
        <rFont val="Noto Sans CJK SC"/>
        <family val="2"/>
      </rPr>
      <t xml:space="preserve">스캔 </t>
    </r>
    <r>
      <rPr>
        <sz val="10"/>
        <color rgb="FF4A554F"/>
        <rFont val="맑은 고딕"/>
        <family val="0"/>
        <charset val="1"/>
      </rPr>
      <t xml:space="preserve">PDF. </t>
    </r>
    <r>
      <rPr>
        <sz val="10"/>
        <color rgb="FF4A554F"/>
        <rFont val="Noto Sans CJK SC"/>
        <family val="2"/>
      </rPr>
      <t xml:space="preserve">사람이 보고 옮겨 적는다</t>
    </r>
  </si>
  <si>
    <r>
      <rPr>
        <sz val="10"/>
        <color rgb="FF4A554F"/>
        <rFont val="맑은 고딕"/>
        <family val="0"/>
        <charset val="1"/>
      </rPr>
      <t xml:space="preserve">3 · </t>
    </r>
    <r>
      <rPr>
        <sz val="10"/>
        <color rgb="FF4A554F"/>
        <rFont val="Noto Sans CJK SC"/>
        <family val="2"/>
      </rPr>
      <t xml:space="preserve">다른 부서</t>
    </r>
    <r>
      <rPr>
        <sz val="10"/>
        <color rgb="FF4A554F"/>
        <rFont val="맑은 고딕"/>
        <family val="0"/>
        <charset val="1"/>
      </rPr>
      <t xml:space="preserve">·</t>
    </r>
    <r>
      <rPr>
        <sz val="10"/>
        <color rgb="FF4A554F"/>
        <rFont val="Noto Sans CJK SC"/>
        <family val="2"/>
      </rPr>
      <t xml:space="preserve">외부 시스템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매번 수동으로 받아온다</t>
    </r>
  </si>
  <si>
    <r>
      <rPr>
        <sz val="10"/>
        <color rgb="FF4A554F"/>
        <rFont val="맑은 고딕"/>
        <family val="0"/>
        <charset val="1"/>
      </rPr>
      <t xml:space="preserve">4 · </t>
    </r>
    <r>
      <rPr>
        <sz val="10"/>
        <color rgb="FF4A554F"/>
        <rFont val="Noto Sans CJK SC"/>
        <family val="2"/>
      </rPr>
      <t xml:space="preserve">정해진 위치에 파일로 있다</t>
    </r>
  </si>
  <si>
    <r>
      <rPr>
        <sz val="10"/>
        <color rgb="FF4A554F"/>
        <rFont val="맑은 고딕"/>
        <family val="0"/>
        <charset val="1"/>
      </rPr>
      <t xml:space="preserve">5 · </t>
    </r>
    <r>
      <rPr>
        <sz val="10"/>
        <color rgb="FF4A554F"/>
        <rFont val="Noto Sans CJK SC"/>
        <family val="2"/>
      </rPr>
      <t xml:space="preserve">표 형태이거나 시스템에서 바로 꺼낼 수 있다</t>
    </r>
  </si>
  <si>
    <r>
      <rPr>
        <b val="true"/>
        <sz val="10"/>
        <color rgb="FF1A2320"/>
        <rFont val="Noto Sans CJK SC"/>
        <family val="2"/>
      </rPr>
      <t xml:space="preserve">틀린 채로 나가면 무슨 일이 생기나</t>
    </r>
    <r>
      <rPr>
        <b val="true"/>
        <sz val="10"/>
        <color rgb="FF1A2320"/>
        <rFont val="맑은 고딕"/>
        <family val="0"/>
        <charset val="1"/>
      </rPr>
      <t xml:space="preserve">?</t>
    </r>
  </si>
  <si>
    <r>
      <rPr>
        <sz val="9"/>
        <color rgb="FF7B857F"/>
        <rFont val="Noto Sans CJK SC"/>
        <family val="2"/>
      </rPr>
      <t xml:space="preserve">관문 </t>
    </r>
    <r>
      <rPr>
        <sz val="9"/>
        <color rgb="FF7B857F"/>
        <rFont val="맑은 고딕"/>
        <family val="0"/>
        <charset val="1"/>
      </rPr>
      <t xml:space="preserve">1. </t>
    </r>
    <r>
      <rPr>
        <sz val="9"/>
        <color rgb="FF7B857F"/>
        <rFont val="Noto Sans CJK SC"/>
        <family val="2"/>
      </rPr>
      <t xml:space="preserve">점수에 더하지 않습니다</t>
    </r>
    <r>
      <rPr>
        <sz val="9"/>
        <color rgb="FF7B857F"/>
        <rFont val="맑은 고딕"/>
        <family val="0"/>
        <charset val="1"/>
      </rPr>
      <t xml:space="preserve">. 1</t>
    </r>
    <r>
      <rPr>
        <sz val="9"/>
        <color rgb="FF7B857F"/>
        <rFont val="Noto Sans CJK SC"/>
        <family val="2"/>
      </rPr>
      <t xml:space="preserve">이면 사람 최종 승인이 필요한 </t>
    </r>
    <r>
      <rPr>
        <sz val="9"/>
        <color rgb="FF7B857F"/>
        <rFont val="맑은 고딕"/>
        <family val="0"/>
        <charset val="1"/>
      </rPr>
      <t xml:space="preserve">C</t>
    </r>
    <r>
      <rPr>
        <sz val="9"/>
        <color rgb="FF7B857F"/>
        <rFont val="Noto Sans CJK SC"/>
        <family val="2"/>
      </rPr>
      <t xml:space="preserve">로 갑니다</t>
    </r>
    <r>
      <rPr>
        <sz val="9"/>
        <color rgb="FF7B857F"/>
        <rFont val="맑은 고딕"/>
        <family val="0"/>
        <charset val="1"/>
      </rPr>
      <t xml:space="preserve">. 2</t>
    </r>
    <r>
      <rPr>
        <sz val="9"/>
        <color rgb="FF7B857F"/>
        <rFont val="Noto Sans CJK SC"/>
        <family val="2"/>
      </rPr>
      <t xml:space="preserve">는 검토 단계만 넣으면 되므로 판정을 막지 않습니다</t>
    </r>
    <r>
      <rPr>
        <sz val="9"/>
        <color rgb="FF7B857F"/>
        <rFont val="맑은 고딕"/>
        <family val="0"/>
        <charset val="1"/>
      </rPr>
      <t xml:space="preserve">.</t>
    </r>
  </si>
  <si>
    <r>
      <rPr>
        <sz val="10"/>
        <color rgb="FF4A554F"/>
        <rFont val="맑은 고딕"/>
        <family val="0"/>
        <charset val="1"/>
      </rPr>
      <t xml:space="preserve">1 · </t>
    </r>
    <r>
      <rPr>
        <sz val="10"/>
        <color rgb="FF4A554F"/>
        <rFont val="Noto Sans CJK SC"/>
        <family val="2"/>
      </rPr>
      <t xml:space="preserve">금전 손실</t>
    </r>
    <r>
      <rPr>
        <sz val="10"/>
        <color rgb="FF4A554F"/>
        <rFont val="맑은 고딕"/>
        <family val="0"/>
        <charset val="1"/>
      </rPr>
      <t xml:space="preserve">·</t>
    </r>
    <r>
      <rPr>
        <sz val="10"/>
        <color rgb="FF4A554F"/>
        <rFont val="Noto Sans CJK SC"/>
        <family val="2"/>
      </rPr>
      <t xml:space="preserve">법적 문제</t>
    </r>
    <r>
      <rPr>
        <sz val="10"/>
        <color rgb="FF4A554F"/>
        <rFont val="맑은 고딕"/>
        <family val="0"/>
        <charset val="1"/>
      </rPr>
      <t xml:space="preserve">·</t>
    </r>
    <r>
      <rPr>
        <sz val="10"/>
        <color rgb="FF4A554F"/>
        <rFont val="Noto Sans CJK SC"/>
        <family val="2"/>
      </rPr>
      <t xml:space="preserve">대외 신용 훼손</t>
    </r>
  </si>
  <si>
    <r>
      <rPr>
        <sz val="10"/>
        <color rgb="FF4A554F"/>
        <rFont val="맑은 고딕"/>
        <family val="0"/>
        <charset val="1"/>
      </rPr>
      <t xml:space="preserve">2 · </t>
    </r>
    <r>
      <rPr>
        <sz val="10"/>
        <color rgb="FF4A554F"/>
        <rFont val="Noto Sans CJK SC"/>
        <family val="2"/>
      </rPr>
      <t xml:space="preserve">외부에 나가지만 정정할 수 있다</t>
    </r>
  </si>
  <si>
    <r>
      <rPr>
        <sz val="10"/>
        <color rgb="FF4A554F"/>
        <rFont val="맑은 고딕"/>
        <family val="0"/>
        <charset val="1"/>
      </rPr>
      <t xml:space="preserve">3 · </t>
    </r>
    <r>
      <rPr>
        <sz val="10"/>
        <color rgb="FF4A554F"/>
        <rFont val="Noto Sans CJK SC"/>
        <family val="2"/>
      </rPr>
      <t xml:space="preserve">내부에서 문제가 되지만 복구된다</t>
    </r>
  </si>
  <si>
    <r>
      <rPr>
        <sz val="10"/>
        <color rgb="FF4A554F"/>
        <rFont val="맑은 고딕"/>
        <family val="0"/>
        <charset val="1"/>
      </rPr>
      <t xml:space="preserve">4 · </t>
    </r>
    <r>
      <rPr>
        <sz val="10"/>
        <color rgb="FF4A554F"/>
        <rFont val="Noto Sans CJK SC"/>
        <family val="2"/>
      </rPr>
      <t xml:space="preserve">내부에서 금방 발견되고 손해가 없다</t>
    </r>
  </si>
  <si>
    <r>
      <rPr>
        <sz val="10"/>
        <color rgb="FF4A554F"/>
        <rFont val="맑은 고딕"/>
        <family val="0"/>
        <charset val="1"/>
      </rPr>
      <t xml:space="preserve">5 · </t>
    </r>
    <r>
      <rPr>
        <sz val="10"/>
        <color rgb="FF4A554F"/>
        <rFont val="Noto Sans CJK SC"/>
        <family val="2"/>
      </rPr>
      <t xml:space="preserve">틀려도 실질적 영향이 없다</t>
    </r>
  </si>
  <si>
    <r>
      <rPr>
        <b val="true"/>
        <sz val="11"/>
        <color rgb="FF1A2320"/>
        <rFont val="Noto Sans CJK SC"/>
        <family val="2"/>
      </rPr>
      <t xml:space="preserve">⑥ 보안</t>
    </r>
    <r>
      <rPr>
        <b val="true"/>
        <sz val="11"/>
        <color rgb="FF1A2320"/>
        <rFont val="맑은 고딕"/>
        <family val="0"/>
        <charset val="1"/>
      </rPr>
      <t xml:space="preserve">·</t>
    </r>
    <r>
      <rPr>
        <b val="true"/>
        <sz val="11"/>
        <color rgb="FF1A2320"/>
        <rFont val="Noto Sans CJK SC"/>
        <family val="2"/>
      </rPr>
      <t xml:space="preserve">개인정보 위험</t>
    </r>
  </si>
  <si>
    <r>
      <rPr>
        <b val="true"/>
        <sz val="10"/>
        <color rgb="FF1A2320"/>
        <rFont val="Noto Sans CJK SC"/>
        <family val="2"/>
      </rPr>
      <t xml:space="preserve">이 업무가 다루는 자료가 얼마나 민감한가</t>
    </r>
    <r>
      <rPr>
        <b val="true"/>
        <sz val="10"/>
        <color rgb="FF1A2320"/>
        <rFont val="맑은 고딕"/>
        <family val="0"/>
        <charset val="1"/>
      </rPr>
      <t xml:space="preserve">?</t>
    </r>
  </si>
  <si>
    <r>
      <rPr>
        <sz val="9"/>
        <color rgb="FF7B857F"/>
        <rFont val="Noto Sans CJK SC"/>
        <family val="2"/>
      </rPr>
      <t xml:space="preserve">관문 </t>
    </r>
    <r>
      <rPr>
        <sz val="9"/>
        <color rgb="FF7B857F"/>
        <rFont val="맑은 고딕"/>
        <family val="0"/>
        <charset val="1"/>
      </rPr>
      <t xml:space="preserve">2. 1~2</t>
    </r>
    <r>
      <rPr>
        <sz val="9"/>
        <color rgb="FF7B857F"/>
        <rFont val="Noto Sans CJK SC"/>
        <family val="2"/>
      </rPr>
      <t xml:space="preserve">면 조직의 반출 승인이 먼저 필요하므로 완전 자동화</t>
    </r>
    <r>
      <rPr>
        <sz val="9"/>
        <color rgb="FF7B857F"/>
        <rFont val="맑은 고딕"/>
        <family val="0"/>
        <charset val="1"/>
      </rPr>
      <t xml:space="preserve">(A)</t>
    </r>
    <r>
      <rPr>
        <sz val="9"/>
        <color rgb="FF7B857F"/>
        <rFont val="Noto Sans CJK SC"/>
        <family val="2"/>
      </rPr>
      <t xml:space="preserve">로 판정하지 않고 </t>
    </r>
    <r>
      <rPr>
        <sz val="9"/>
        <color rgb="FF7B857F"/>
        <rFont val="맑은 고딕"/>
        <family val="0"/>
        <charset val="1"/>
      </rPr>
      <t xml:space="preserve">C</t>
    </r>
    <r>
      <rPr>
        <sz val="9"/>
        <color rgb="FF7B857F"/>
        <rFont val="Noto Sans CJK SC"/>
        <family val="2"/>
      </rPr>
      <t xml:space="preserve">로 보냅니다</t>
    </r>
    <r>
      <rPr>
        <sz val="9"/>
        <color rgb="FF7B857F"/>
        <rFont val="맑은 고딕"/>
        <family val="0"/>
        <charset val="1"/>
      </rPr>
      <t xml:space="preserve">.</t>
    </r>
  </si>
  <si>
    <r>
      <rPr>
        <sz val="10"/>
        <color rgb="FF4A554F"/>
        <rFont val="맑은 고딕"/>
        <family val="0"/>
        <charset val="1"/>
      </rPr>
      <t xml:space="preserve">1 · </t>
    </r>
    <r>
      <rPr>
        <sz val="10"/>
        <color rgb="FF4A554F"/>
        <rFont val="Noto Sans CJK SC"/>
        <family val="2"/>
      </rPr>
      <t xml:space="preserve">고객</t>
    </r>
    <r>
      <rPr>
        <sz val="10"/>
        <color rgb="FF4A554F"/>
        <rFont val="맑은 고딕"/>
        <family val="0"/>
        <charset val="1"/>
      </rPr>
      <t xml:space="preserve">·</t>
    </r>
    <r>
      <rPr>
        <sz val="10"/>
        <color rgb="FF4A554F"/>
        <rFont val="Noto Sans CJK SC"/>
        <family val="2"/>
      </rPr>
      <t xml:space="preserve">직원 개인정보 또는 핵심 영업기밀</t>
    </r>
  </si>
  <si>
    <r>
      <rPr>
        <sz val="10"/>
        <color rgb="FF4A554F"/>
        <rFont val="맑은 고딕"/>
        <family val="0"/>
        <charset val="1"/>
      </rPr>
      <t xml:space="preserve">2 · </t>
    </r>
    <r>
      <rPr>
        <sz val="10"/>
        <color rgb="FF4A554F"/>
        <rFont val="Noto Sans CJK SC"/>
        <family val="2"/>
      </rPr>
      <t xml:space="preserve">사내 대외비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외부 반출에 승인이 필요하다</t>
    </r>
  </si>
  <si>
    <r>
      <rPr>
        <sz val="10"/>
        <color rgb="FF4A554F"/>
        <rFont val="맑은 고딕"/>
        <family val="0"/>
        <charset val="1"/>
      </rPr>
      <t xml:space="preserve">3 · </t>
    </r>
    <r>
      <rPr>
        <sz val="10"/>
        <color rgb="FF4A554F"/>
        <rFont val="Noto Sans CJK SC"/>
        <family val="2"/>
      </rPr>
      <t xml:space="preserve">사내 일반 자료</t>
    </r>
  </si>
  <si>
    <r>
      <rPr>
        <sz val="10"/>
        <color rgb="FF4A554F"/>
        <rFont val="맑은 고딕"/>
        <family val="0"/>
        <charset val="1"/>
      </rPr>
      <t xml:space="preserve">4 · </t>
    </r>
    <r>
      <rPr>
        <sz val="10"/>
        <color rgb="FF4A554F"/>
        <rFont val="Noto Sans CJK SC"/>
        <family val="2"/>
      </rPr>
      <t xml:space="preserve">부서 내 공유 자료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민감하지 않다</t>
    </r>
  </si>
  <si>
    <r>
      <rPr>
        <sz val="10"/>
        <color rgb="FF4A554F"/>
        <rFont val="맑은 고딕"/>
        <family val="0"/>
        <charset val="1"/>
      </rPr>
      <t xml:space="preserve">5 · </t>
    </r>
    <r>
      <rPr>
        <sz val="10"/>
        <color rgb="FF4A554F"/>
        <rFont val="Noto Sans CJK SC"/>
        <family val="2"/>
      </rPr>
      <t xml:space="preserve">공개 자료이거나 외부에 나가도 무방하다</t>
    </r>
  </si>
  <si>
    <t xml:space="preserve">판정이 정해지는 방식</t>
  </si>
  <si>
    <r>
      <rPr>
        <sz val="10"/>
        <color rgb="FF4A554F"/>
        <rFont val="Noto Sans CJK SC"/>
        <family val="2"/>
      </rPr>
      <t xml:space="preserve">빈도 </t>
    </r>
    <r>
      <rPr>
        <sz val="10"/>
        <color rgb="FF4A554F"/>
        <rFont val="맑은 고딕"/>
        <family val="0"/>
        <charset val="1"/>
      </rPr>
      <t xml:space="preserve">+ </t>
    </r>
    <r>
      <rPr>
        <sz val="10"/>
        <color rgb="FF4A554F"/>
        <rFont val="Noto Sans CJK SC"/>
        <family val="2"/>
      </rPr>
      <t xml:space="preserve">소요시간 </t>
    </r>
    <r>
      <rPr>
        <sz val="10"/>
        <color rgb="FF4A554F"/>
        <rFont val="맑은 고딕"/>
        <family val="0"/>
        <charset val="1"/>
      </rPr>
      <t xml:space="preserve">+ </t>
    </r>
    <r>
      <rPr>
        <sz val="10"/>
        <color rgb="FF4A554F"/>
        <rFont val="Noto Sans CJK SC"/>
        <family val="2"/>
      </rPr>
      <t xml:space="preserve">규칙성 </t>
    </r>
    <r>
      <rPr>
        <sz val="10"/>
        <color rgb="FF4A554F"/>
        <rFont val="맑은 고딕"/>
        <family val="0"/>
        <charset val="1"/>
      </rPr>
      <t xml:space="preserve">+ </t>
    </r>
    <r>
      <rPr>
        <sz val="10"/>
        <color rgb="FF4A554F"/>
        <rFont val="Noto Sans CJK SC"/>
        <family val="2"/>
      </rPr>
      <t xml:space="preserve">데이터 접근성 </t>
    </r>
    <r>
      <rPr>
        <sz val="10"/>
        <color rgb="FF4A554F"/>
        <rFont val="맑은 고딕"/>
        <family val="0"/>
        <charset val="1"/>
      </rPr>
      <t xml:space="preserve">(4~20</t>
    </r>
    <r>
      <rPr>
        <sz val="10"/>
        <color rgb="FF4A554F"/>
        <rFont val="Noto Sans CJK SC"/>
        <family val="2"/>
      </rPr>
      <t xml:space="preserve">점</t>
    </r>
    <r>
      <rPr>
        <sz val="10"/>
        <color rgb="FF4A554F"/>
        <rFont val="맑은 고딕"/>
        <family val="0"/>
        <charset val="1"/>
      </rPr>
      <t xml:space="preserve">). </t>
    </r>
    <r>
      <rPr>
        <sz val="10"/>
        <color rgb="FF4A554F"/>
        <rFont val="Noto Sans CJK SC"/>
        <family val="2"/>
      </rPr>
      <t xml:space="preserve">사람 없이 끝까지 돌릴 수 있는 정도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</si>
  <si>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b val="true"/>
        <sz val="10"/>
        <color rgb="FF1A2320"/>
        <rFont val="맑은 고딕"/>
        <family val="0"/>
        <charset val="1"/>
      </rPr>
      <t xml:space="preserve">AI </t>
    </r>
    <r>
      <rPr>
        <b val="true"/>
        <sz val="10"/>
        <color rgb="FF1A2320"/>
        <rFont val="Noto Sans CJK SC"/>
        <family val="2"/>
      </rPr>
      <t xml:space="preserve">보조 점수</t>
    </r>
  </si>
  <si>
    <r>
      <rPr>
        <sz val="10"/>
        <color rgb="FF4A554F"/>
        <rFont val="Noto Sans CJK SC"/>
        <family val="2"/>
      </rPr>
      <t xml:space="preserve">빈도 </t>
    </r>
    <r>
      <rPr>
        <sz val="10"/>
        <color rgb="FF4A554F"/>
        <rFont val="맑은 고딕"/>
        <family val="0"/>
        <charset val="1"/>
      </rPr>
      <t xml:space="preserve">+ </t>
    </r>
    <r>
      <rPr>
        <sz val="10"/>
        <color rgb="FF4A554F"/>
        <rFont val="Noto Sans CJK SC"/>
        <family val="2"/>
      </rPr>
      <t xml:space="preserve">소요시간 </t>
    </r>
    <r>
      <rPr>
        <sz val="10"/>
        <color rgb="FF4A554F"/>
        <rFont val="맑은 고딕"/>
        <family val="0"/>
        <charset val="1"/>
      </rPr>
      <t xml:space="preserve">+ (6 − </t>
    </r>
    <r>
      <rPr>
        <sz val="10"/>
        <color rgb="FF4A554F"/>
        <rFont val="Noto Sans CJK SC"/>
        <family val="2"/>
      </rPr>
      <t xml:space="preserve">규칙성</t>
    </r>
    <r>
      <rPr>
        <sz val="10"/>
        <color rgb="FF4A554F"/>
        <rFont val="맑은 고딕"/>
        <family val="0"/>
        <charset val="1"/>
      </rPr>
      <t xml:space="preserve">) + </t>
    </r>
    <r>
      <rPr>
        <sz val="10"/>
        <color rgb="FF4A554F"/>
        <rFont val="Noto Sans CJK SC"/>
        <family val="2"/>
      </rPr>
      <t xml:space="preserve">데이터 접근성 </t>
    </r>
    <r>
      <rPr>
        <sz val="10"/>
        <color rgb="FF4A554F"/>
        <rFont val="맑은 고딕"/>
        <family val="0"/>
        <charset val="1"/>
      </rPr>
      <t xml:space="preserve">(4~20</t>
    </r>
    <r>
      <rPr>
        <sz val="10"/>
        <color rgb="FF4A554F"/>
        <rFont val="Noto Sans CJK SC"/>
        <family val="2"/>
      </rPr>
      <t xml:space="preserve">점</t>
    </r>
    <r>
      <rPr>
        <sz val="10"/>
        <color rgb="FF4A554F"/>
        <rFont val="맑은 고딕"/>
        <family val="0"/>
        <charset val="1"/>
      </rPr>
      <t xml:space="preserve">). </t>
    </r>
    <r>
      <rPr>
        <sz val="10"/>
        <color rgb="FF4A554F"/>
        <rFont val="Noto Sans CJK SC"/>
        <family val="2"/>
      </rPr>
      <t xml:space="preserve">판단이 끼는 반복 업무일수록 높아집니다</t>
    </r>
    <r>
      <rPr>
        <sz val="10"/>
        <color rgb="FF4A554F"/>
        <rFont val="맑은 고딕"/>
        <family val="0"/>
        <charset val="1"/>
      </rPr>
      <t xml:space="preserve">.</t>
    </r>
  </si>
  <si>
    <t xml:space="preserve">판정 순서</t>
  </si>
  <si>
    <r>
      <rPr>
        <sz val="10"/>
        <color rgb="FF4A554F"/>
        <rFont val="Noto Sans CJK SC"/>
        <family val="2"/>
      </rPr>
      <t xml:space="preserve">① 두 점수가 모두 </t>
    </r>
    <r>
      <rPr>
        <sz val="10"/>
        <color rgb="FF4A554F"/>
        <rFont val="맑은 고딕"/>
        <family val="0"/>
        <charset val="1"/>
      </rPr>
      <t xml:space="preserve">13</t>
    </r>
    <r>
      <rPr>
        <sz val="10"/>
        <color rgb="FF4A554F"/>
        <rFont val="Noto Sans CJK SC"/>
        <family val="2"/>
      </rPr>
      <t xml:space="preserve">점 미만이면 </t>
    </r>
    <r>
      <rPr>
        <sz val="10"/>
        <color rgb="FF4A554F"/>
        <rFont val="맑은 고딕"/>
        <family val="0"/>
        <charset val="1"/>
      </rPr>
      <t xml:space="preserve">D  →  ② </t>
    </r>
    <r>
      <rPr>
        <sz val="10"/>
        <color rgb="FF4A554F"/>
        <rFont val="Noto Sans CJK SC"/>
        <family val="2"/>
      </rPr>
      <t xml:space="preserve">관문에 걸리면 </t>
    </r>
    <r>
      <rPr>
        <sz val="10"/>
        <color rgb="FF4A554F"/>
        <rFont val="맑은 고딕"/>
        <family val="0"/>
        <charset val="1"/>
      </rPr>
      <t xml:space="preserve">C  →  ③ </t>
    </r>
    <r>
      <rPr>
        <sz val="10"/>
        <color rgb="FF4A554F"/>
        <rFont val="Noto Sans CJK SC"/>
        <family val="2"/>
      </rPr>
      <t xml:space="preserve">남은 것 중 자동화 점수가 </t>
    </r>
    <r>
      <rPr>
        <sz val="10"/>
        <color rgb="FF4A554F"/>
        <rFont val="맑은 고딕"/>
        <family val="0"/>
        <charset val="1"/>
      </rPr>
      <t xml:space="preserve">AI </t>
    </r>
    <r>
      <rPr>
        <sz val="10"/>
        <color rgb="FF4A554F"/>
        <rFont val="Noto Sans CJK SC"/>
        <family val="2"/>
      </rPr>
      <t xml:space="preserve">보조 점수보다 크면 </t>
    </r>
    <r>
      <rPr>
        <sz val="10"/>
        <color rgb="FF4A554F"/>
        <rFont val="맑은 고딕"/>
        <family val="0"/>
        <charset val="1"/>
      </rPr>
      <t xml:space="preserve">A, </t>
    </r>
    <r>
      <rPr>
        <sz val="10"/>
        <color rgb="FF4A554F"/>
        <rFont val="Noto Sans CJK SC"/>
        <family val="2"/>
      </rPr>
      <t xml:space="preserve">같거나 작으면 </t>
    </r>
    <r>
      <rPr>
        <sz val="10"/>
        <color rgb="FF4A554F"/>
        <rFont val="맑은 고딕"/>
        <family val="0"/>
        <charset val="1"/>
      </rPr>
      <t xml:space="preserve">B</t>
    </r>
  </si>
  <si>
    <r>
      <rPr>
        <b val="true"/>
        <sz val="10"/>
        <color rgb="FF1A2320"/>
        <rFont val="맑은 고딕"/>
        <family val="0"/>
        <charset val="1"/>
      </rPr>
      <t xml:space="preserve">A  </t>
    </r>
    <r>
      <rPr>
        <b val="true"/>
        <sz val="10"/>
        <color rgb="FF1A2320"/>
        <rFont val="Noto Sans CJK SC"/>
        <family val="2"/>
      </rPr>
      <t xml:space="preserve">자동화 우선</t>
    </r>
  </si>
  <si>
    <r>
      <rPr>
        <sz val="10"/>
        <color rgb="FF4A554F"/>
        <rFont val="Noto Sans CJK SC"/>
        <family val="2"/>
      </rPr>
      <t xml:space="preserve">자동화 점수가 </t>
    </r>
    <r>
      <rPr>
        <sz val="10"/>
        <color rgb="FF4A554F"/>
        <rFont val="맑은 고딕"/>
        <family val="0"/>
        <charset val="1"/>
      </rPr>
      <t xml:space="preserve">AI </t>
    </r>
    <r>
      <rPr>
        <sz val="10"/>
        <color rgb="FF4A554F"/>
        <rFont val="Noto Sans CJK SC"/>
        <family val="2"/>
      </rPr>
      <t xml:space="preserve">보조 점수보다 명확히 높고</t>
    </r>
    <r>
      <rPr>
        <sz val="10"/>
        <color rgb="FF4A554F"/>
        <rFont val="맑은 고딕"/>
        <family val="0"/>
        <charset val="1"/>
      </rPr>
      <t xml:space="preserve">(</t>
    </r>
    <r>
      <rPr>
        <sz val="10"/>
        <color rgb="FF4A554F"/>
        <rFont val="Noto Sans CJK SC"/>
        <family val="2"/>
      </rPr>
      <t xml:space="preserve">동점은 </t>
    </r>
    <r>
      <rPr>
        <sz val="10"/>
        <color rgb="FF4A554F"/>
        <rFont val="맑은 고딕"/>
        <family val="0"/>
        <charset val="1"/>
      </rPr>
      <t xml:space="preserve">A</t>
    </r>
    <r>
      <rPr>
        <sz val="10"/>
        <color rgb="FF4A554F"/>
        <rFont val="Noto Sans CJK SC"/>
        <family val="2"/>
      </rPr>
      <t xml:space="preserve">가 아닙니다</t>
    </r>
    <r>
      <rPr>
        <sz val="10"/>
        <color rgb="FF4A554F"/>
        <rFont val="맑은 고딕"/>
        <family val="0"/>
        <charset val="1"/>
      </rPr>
      <t xml:space="preserve">) </t>
    </r>
    <r>
      <rPr>
        <sz val="10"/>
        <color rgb="FF4A554F"/>
        <rFont val="Noto Sans CJK SC"/>
        <family val="2"/>
      </rPr>
      <t xml:space="preserve">관문 두 개를 모두 통과한 업무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실질적으로 규칙성 </t>
    </r>
    <r>
      <rPr>
        <sz val="10"/>
        <color rgb="FF4A554F"/>
        <rFont val="맑은 고딕"/>
        <family val="0"/>
        <charset val="1"/>
      </rPr>
      <t xml:space="preserve">4</t>
    </r>
    <r>
      <rPr>
        <sz val="10"/>
        <color rgb="FF4A554F"/>
        <rFont val="Noto Sans CJK SC"/>
        <family val="2"/>
      </rPr>
      <t xml:space="preserve">점 이상일 때만 나옵니다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</si>
  <si>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b val="true"/>
        <sz val="10"/>
        <color rgb="FF1A2320"/>
        <rFont val="맑은 고딕"/>
        <family val="0"/>
        <charset val="1"/>
      </rPr>
      <t xml:space="preserve">B  AI </t>
    </r>
    <r>
      <rPr>
        <b val="true"/>
        <sz val="10"/>
        <color rgb="FF1A2320"/>
        <rFont val="Noto Sans CJK SC"/>
        <family val="2"/>
      </rPr>
      <t xml:space="preserve">보조 우선</t>
    </r>
  </si>
  <si>
    <r>
      <rPr>
        <sz val="10"/>
        <color rgb="FF4A554F"/>
        <rFont val="맑은 고딕"/>
        <family val="0"/>
        <charset val="1"/>
      </rPr>
      <t xml:space="preserve">AI </t>
    </r>
    <r>
      <rPr>
        <sz val="10"/>
        <color rgb="FF4A554F"/>
        <rFont val="Noto Sans CJK SC"/>
        <family val="2"/>
      </rPr>
      <t xml:space="preserve">보조 점수가 자동화 점수 이상이고 관문 두 개를 모두 통과한 업무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동점</t>
    </r>
    <r>
      <rPr>
        <sz val="10"/>
        <color rgb="FF4A554F"/>
        <rFont val="맑은 고딕"/>
        <family val="0"/>
        <charset val="1"/>
      </rPr>
      <t xml:space="preserve">(</t>
    </r>
    <r>
      <rPr>
        <sz val="10"/>
        <color rgb="FF4A554F"/>
        <rFont val="Noto Sans CJK SC"/>
        <family val="2"/>
      </rPr>
      <t xml:space="preserve">규칙성 </t>
    </r>
    <r>
      <rPr>
        <sz val="10"/>
        <color rgb="FF4A554F"/>
        <rFont val="맑은 고딕"/>
        <family val="0"/>
        <charset val="1"/>
      </rPr>
      <t xml:space="preserve">3</t>
    </r>
    <r>
      <rPr>
        <sz val="10"/>
        <color rgb="FF4A554F"/>
        <rFont val="Noto Sans CJK SC"/>
        <family val="2"/>
      </rPr>
      <t xml:space="preserve">점</t>
    </r>
    <r>
      <rPr>
        <sz val="10"/>
        <color rgb="FF4A554F"/>
        <rFont val="맑은 고딕"/>
        <family val="0"/>
        <charset val="1"/>
      </rPr>
      <t xml:space="preserve">)</t>
    </r>
    <r>
      <rPr>
        <sz val="10"/>
        <color rgb="FF4A554F"/>
        <rFont val="Noto Sans CJK SC"/>
        <family val="2"/>
      </rPr>
      <t xml:space="preserve">도 여기로 옵니다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</si>
  <si>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b val="true"/>
        <sz val="10"/>
        <color rgb="FF1A2320"/>
        <rFont val="맑은 고딕"/>
        <family val="0"/>
        <charset val="1"/>
      </rPr>
      <t xml:space="preserve">C  </t>
    </r>
    <r>
      <rPr>
        <b val="true"/>
        <sz val="10"/>
        <color rgb="FF1A2320"/>
        <rFont val="Noto Sans CJK SC"/>
        <family val="2"/>
      </rPr>
      <t xml:space="preserve">사람 승인 필수</t>
    </r>
  </si>
  <si>
    <r>
      <rPr>
        <sz val="10"/>
        <color rgb="FF4A554F"/>
        <rFont val="Noto Sans CJK SC"/>
        <family val="2"/>
      </rPr>
      <t xml:space="preserve">점수는 충분하지만 오류 비용이 </t>
    </r>
    <r>
      <rPr>
        <sz val="10"/>
        <color rgb="FF4A554F"/>
        <rFont val="맑은 고딕"/>
        <family val="0"/>
        <charset val="1"/>
      </rPr>
      <t xml:space="preserve">1</t>
    </r>
    <r>
      <rPr>
        <sz val="10"/>
        <color rgb="FF4A554F"/>
        <rFont val="Noto Sans CJK SC"/>
        <family val="2"/>
      </rPr>
      <t xml:space="preserve">이거나 보안 위험이 </t>
    </r>
    <r>
      <rPr>
        <sz val="10"/>
        <color rgb="FF4A554F"/>
        <rFont val="맑은 고딕"/>
        <family val="0"/>
        <charset val="1"/>
      </rPr>
      <t xml:space="preserve">1~2</t>
    </r>
    <r>
      <rPr>
        <sz val="10"/>
        <color rgb="FF4A554F"/>
        <rFont val="Noto Sans CJK SC"/>
        <family val="2"/>
      </rPr>
      <t xml:space="preserve">인 업무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자동화나 </t>
    </r>
    <r>
      <rPr>
        <sz val="10"/>
        <color rgb="FF4A554F"/>
        <rFont val="맑은 고딕"/>
        <family val="0"/>
        <charset val="1"/>
      </rPr>
      <t xml:space="preserve">AI </t>
    </r>
    <r>
      <rPr>
        <sz val="10"/>
        <color rgb="FF4A554F"/>
        <rFont val="Noto Sans CJK SC"/>
        <family val="2"/>
      </rPr>
      <t xml:space="preserve">보조를 하되 사람이 확정하거나 반출 승인을 먼저 받습니다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</si>
  <si>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b val="true"/>
        <sz val="10"/>
        <color rgb="FF1A2320"/>
        <rFont val="맑은 고딕"/>
        <family val="0"/>
        <charset val="1"/>
      </rPr>
      <t xml:space="preserve">D  </t>
    </r>
    <r>
      <rPr>
        <b val="true"/>
        <sz val="10"/>
        <color rgb="FF1A2320"/>
        <rFont val="Noto Sans CJK SC"/>
        <family val="2"/>
      </rPr>
      <t xml:space="preserve">현재 자동화 비추천</t>
    </r>
  </si>
  <si>
    <r>
      <rPr>
        <sz val="10"/>
        <color rgb="FF4A554F"/>
        <rFont val="Noto Sans CJK SC"/>
        <family val="2"/>
      </rPr>
      <t xml:space="preserve">두 점수 모두 </t>
    </r>
    <r>
      <rPr>
        <sz val="10"/>
        <color rgb="FF4A554F"/>
        <rFont val="맑은 고딕"/>
        <family val="0"/>
        <charset val="1"/>
      </rPr>
      <t xml:space="preserve">13</t>
    </r>
    <r>
      <rPr>
        <sz val="10"/>
        <color rgb="FF4A554F"/>
        <rFont val="Noto Sans CJK SC"/>
        <family val="2"/>
      </rPr>
      <t xml:space="preserve">점 미만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지금 손대도 효과가 크지 않습니다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나중에 여건이 바뀌면 다시 채점하세요</t>
    </r>
    <r>
      <rPr>
        <sz val="10"/>
        <color rgb="FF4A554F"/>
        <rFont val="맑은 고딕"/>
        <family val="0"/>
        <charset val="1"/>
      </rPr>
      <t xml:space="preserve">.</t>
    </r>
  </si>
  <si>
    <t xml:space="preserve">규칙성이 낮아도 탈락하지 않습니다</t>
  </si>
  <si>
    <r>
      <rPr>
        <sz val="10"/>
        <color rgb="FF4A554F"/>
        <rFont val="Noto Sans CJK SC"/>
        <family val="2"/>
      </rPr>
      <t xml:space="preserve">규칙성이 </t>
    </r>
    <r>
      <rPr>
        <sz val="10"/>
        <color rgb="FF4A554F"/>
        <rFont val="맑은 고딕"/>
        <family val="0"/>
        <charset val="1"/>
      </rPr>
      <t xml:space="preserve">1~2</t>
    </r>
    <r>
      <rPr>
        <sz val="10"/>
        <color rgb="FF4A554F"/>
        <rFont val="Noto Sans CJK SC"/>
        <family val="2"/>
      </rPr>
      <t xml:space="preserve">점이면 완전 자동화 점수는 내려가지만 </t>
    </r>
    <r>
      <rPr>
        <sz val="10"/>
        <color rgb="FF4A554F"/>
        <rFont val="맑은 고딕"/>
        <family val="0"/>
        <charset val="1"/>
      </rPr>
      <t xml:space="preserve">AI </t>
    </r>
    <r>
      <rPr>
        <sz val="10"/>
        <color rgb="FF4A554F"/>
        <rFont val="Noto Sans CJK SC"/>
        <family val="2"/>
      </rPr>
      <t xml:space="preserve">보조 점수는 올라갑니다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계약서 검토나 보고서 초안처럼 판단이 필요한 일이 여기에 해당합니다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</si>
  <si>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b val="true"/>
        <sz val="10"/>
        <color rgb="FF1A2320"/>
        <rFont val="Noto Sans CJK SC"/>
        <family val="2"/>
      </rPr>
      <t xml:space="preserve">규칙성 </t>
    </r>
    <r>
      <rPr>
        <b val="true"/>
        <sz val="10"/>
        <color rgb="FF1A2320"/>
        <rFont val="맑은 고딕"/>
        <family val="0"/>
        <charset val="1"/>
      </rPr>
      <t xml:space="preserve">3</t>
    </r>
    <r>
      <rPr>
        <b val="true"/>
        <sz val="10"/>
        <color rgb="FF1A2320"/>
        <rFont val="Noto Sans CJK SC"/>
        <family val="2"/>
      </rPr>
      <t xml:space="preserve">점은 </t>
    </r>
    <r>
      <rPr>
        <b val="true"/>
        <sz val="10"/>
        <color rgb="FF1A2320"/>
        <rFont val="맑은 고딕"/>
        <family val="0"/>
        <charset val="1"/>
      </rPr>
      <t xml:space="preserve">A</t>
    </r>
    <r>
      <rPr>
        <b val="true"/>
        <sz val="10"/>
        <color rgb="FF1A2320"/>
        <rFont val="Noto Sans CJK SC"/>
        <family val="2"/>
      </rPr>
      <t xml:space="preserve">가 되지 않습니다</t>
    </r>
  </si>
  <si>
    <r>
      <rPr>
        <sz val="10"/>
        <color rgb="FF4A554F"/>
        <rFont val="Noto Sans CJK SC"/>
        <family val="2"/>
      </rPr>
      <t xml:space="preserve">‘대체로 규칙적이지만 예외가 잦다’는 두 점수가 정확히 같아집니다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예외가 잦은 일을 사람 없이 끝까지 돌리면 예외에서 사고가 납니다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그래서 동점은 </t>
    </r>
    <r>
      <rPr>
        <sz val="10"/>
        <color rgb="FF4A554F"/>
        <rFont val="맑은 고딕"/>
        <family val="0"/>
        <charset val="1"/>
      </rPr>
      <t xml:space="preserve">B</t>
    </r>
    <r>
      <rPr>
        <sz val="10"/>
        <color rgb="FF4A554F"/>
        <rFont val="Noto Sans CJK SC"/>
        <family val="2"/>
      </rPr>
      <t xml:space="preserve">로 보냅니다</t>
    </r>
    <r>
      <rPr>
        <sz val="10"/>
        <color rgb="FF4A554F"/>
        <rFont val="맑은 고딕"/>
        <family val="0"/>
        <charset val="1"/>
      </rPr>
      <t xml:space="preserve">.</t>
    </r>
  </si>
  <si>
    <t xml:space="preserve">두 관문의 기준이 다른 이유</t>
  </si>
  <si>
    <r>
      <rPr>
        <sz val="10"/>
        <color rgb="FF4A554F"/>
        <rFont val="Noto Sans CJK SC"/>
        <family val="2"/>
      </rPr>
      <t xml:space="preserve">보안은 권한의 문제라 착수 전에 조직의 허가가 필요합니다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그래서 </t>
    </r>
    <r>
      <rPr>
        <sz val="10"/>
        <color rgb="FF4A554F"/>
        <rFont val="맑은 고딕"/>
        <family val="0"/>
        <charset val="1"/>
      </rPr>
      <t xml:space="preserve">1~2</t>
    </r>
    <r>
      <rPr>
        <sz val="10"/>
        <color rgb="FF4A554F"/>
        <rFont val="Noto Sans CJK SC"/>
        <family val="2"/>
      </rPr>
      <t xml:space="preserve">면 막습니다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오류 비용은 설계의 문제라 검토 단계를 넣으면 해결됩니다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그래서 </t>
    </r>
    <r>
      <rPr>
        <sz val="10"/>
        <color rgb="FF4A554F"/>
        <rFont val="맑은 고딕"/>
        <family val="0"/>
        <charset val="1"/>
      </rPr>
      <t xml:space="preserve">1</t>
    </r>
    <r>
      <rPr>
        <sz val="10"/>
        <color rgb="FF4A554F"/>
        <rFont val="Noto Sans CJK SC"/>
        <family val="2"/>
      </rPr>
      <t xml:space="preserve">만 막고 </t>
    </r>
    <r>
      <rPr>
        <sz val="10"/>
        <color rgb="FF4A554F"/>
        <rFont val="맑은 고딕"/>
        <family val="0"/>
        <charset val="1"/>
      </rPr>
      <t xml:space="preserve">2</t>
    </r>
    <r>
      <rPr>
        <sz val="10"/>
        <color rgb="FF4A554F"/>
        <rFont val="Noto Sans CJK SC"/>
        <family val="2"/>
      </rPr>
      <t xml:space="preserve">는 선행 조건으로만 표시합니다</t>
    </r>
    <r>
      <rPr>
        <sz val="10"/>
        <color rgb="FF4A554F"/>
        <rFont val="맑은 고딕"/>
        <family val="0"/>
        <charset val="1"/>
      </rPr>
      <t xml:space="preserve">.</t>
    </r>
  </si>
  <si>
    <t xml:space="preserve">조정 가능한 가정치</t>
  </si>
  <si>
    <r>
      <rPr>
        <sz val="9"/>
        <color rgb="FF8A5510"/>
        <rFont val="Noto Sans CJK SC"/>
        <family val="2"/>
      </rPr>
      <t xml:space="preserve">아래 절감률은 측정값도 예측값도 아닙니다</t>
    </r>
    <r>
      <rPr>
        <sz val="9"/>
        <color rgb="FF8A5510"/>
        <rFont val="맑은 고딕"/>
        <family val="0"/>
        <charset val="1"/>
      </rPr>
      <t xml:space="preserve">. </t>
    </r>
    <r>
      <rPr>
        <sz val="9"/>
        <color rgb="FF8A5510"/>
        <rFont val="Noto Sans CJK SC"/>
        <family val="2"/>
      </rPr>
      <t xml:space="preserve">시뮬레이션을 돌리려고 일잘랩이 임의로 정한 파일럿 기본값이니 회사 상황에 맞게 바꿔 쓰세요</t>
    </r>
    <r>
      <rPr>
        <sz val="9"/>
        <color rgb="FF8A5510"/>
        <rFont val="맑은 고딕"/>
        <family val="0"/>
        <charset val="1"/>
      </rPr>
      <t xml:space="preserve">.</t>
    </r>
  </si>
  <si>
    <r>
      <rPr>
        <sz val="10"/>
        <color rgb="FF1A2320"/>
        <rFont val="맑은 고딕"/>
        <family val="0"/>
        <charset val="1"/>
      </rPr>
      <t xml:space="preserve">A </t>
    </r>
    <r>
      <rPr>
        <sz val="10"/>
        <color rgb="FF1A2320"/>
        <rFont val="Noto Sans CJK SC"/>
        <family val="2"/>
      </rPr>
      <t xml:space="preserve">등급 예상 절감률</t>
    </r>
  </si>
  <si>
    <r>
      <rPr>
        <sz val="10"/>
        <color rgb="FF1A2320"/>
        <rFont val="맑은 고딕"/>
        <family val="0"/>
        <charset val="1"/>
      </rPr>
      <t xml:space="preserve">B </t>
    </r>
    <r>
      <rPr>
        <sz val="10"/>
        <color rgb="FF1A2320"/>
        <rFont val="Noto Sans CJK SC"/>
        <family val="2"/>
      </rPr>
      <t xml:space="preserve">등급 예상 절감률</t>
    </r>
  </si>
  <si>
    <r>
      <rPr>
        <sz val="10"/>
        <color rgb="FF1A2320"/>
        <rFont val="맑은 고딕"/>
        <family val="0"/>
        <charset val="1"/>
      </rPr>
      <t xml:space="preserve">C </t>
    </r>
    <r>
      <rPr>
        <sz val="10"/>
        <color rgb="FF1A2320"/>
        <rFont val="Noto Sans CJK SC"/>
        <family val="2"/>
      </rPr>
      <t xml:space="preserve">등급 예상 절감률</t>
    </r>
  </si>
  <si>
    <r>
      <rPr>
        <sz val="10"/>
        <color rgb="FF1A2320"/>
        <rFont val="맑은 고딕"/>
        <family val="0"/>
        <charset val="1"/>
      </rPr>
      <t xml:space="preserve">D </t>
    </r>
    <r>
      <rPr>
        <sz val="10"/>
        <color rgb="FF1A2320"/>
        <rFont val="Noto Sans CJK SC"/>
        <family val="2"/>
      </rPr>
      <t xml:space="preserve">등급</t>
    </r>
  </si>
  <si>
    <r>
      <rPr>
        <sz val="10"/>
        <color rgb="FF7B857F"/>
        <rFont val="맑은 고딕"/>
        <family val="0"/>
        <charset val="1"/>
      </rPr>
      <t xml:space="preserve">0% (</t>
    </r>
    <r>
      <rPr>
        <sz val="10"/>
        <color rgb="FF7B857F"/>
        <rFont val="Noto Sans CJK SC"/>
        <family val="2"/>
      </rPr>
      <t xml:space="preserve">계산에서 제외</t>
    </r>
    <r>
      <rPr>
        <sz val="10"/>
        <color rgb="FF7B857F"/>
        <rFont val="맑은 고딕"/>
        <family val="0"/>
        <charset val="1"/>
      </rPr>
      <t xml:space="preserve">)</t>
    </r>
  </si>
  <si>
    <r>
      <rPr>
        <sz val="9"/>
        <color rgb="FF7B857F"/>
        <rFont val="Noto Sans CJK SC"/>
        <family val="2"/>
      </rPr>
      <t xml:space="preserve">노란 칸만 수정하세요</t>
    </r>
    <r>
      <rPr>
        <sz val="9"/>
        <color rgb="FF7B857F"/>
        <rFont val="맑은 고딕"/>
        <family val="0"/>
        <charset val="1"/>
      </rPr>
      <t xml:space="preserve">. </t>
    </r>
    <r>
      <rPr>
        <sz val="9"/>
        <color rgb="FF7B857F"/>
        <rFont val="Noto Sans CJK SC"/>
        <family val="2"/>
      </rPr>
      <t xml:space="preserve">이 값이 「자동 결과 및 우선순위 </t>
    </r>
    <r>
      <rPr>
        <sz val="9"/>
        <color rgb="FF7B857F"/>
        <rFont val="맑은 고딕"/>
        <family val="0"/>
        <charset val="1"/>
      </rPr>
      <t xml:space="preserve">TOP3</t>
    </r>
    <r>
      <rPr>
        <sz val="9"/>
        <color rgb="FF7B857F"/>
        <rFont val="Noto Sans CJK SC"/>
        <family val="2"/>
      </rPr>
      <t xml:space="preserve">」 시트의 절감 시뮬레이션에 그대로 쓰입니다</t>
    </r>
    <r>
      <rPr>
        <sz val="9"/>
        <color rgb="FF7B857F"/>
        <rFont val="맑은 고딕"/>
        <family val="0"/>
        <charset val="1"/>
      </rPr>
      <t xml:space="preserve">.</t>
    </r>
  </si>
  <si>
    <r>
      <rPr>
        <b val="true"/>
        <sz val="12"/>
        <color rgb="FF0F6B5C"/>
        <rFont val="Noto Sans CJK SC"/>
        <family val="2"/>
      </rPr>
      <t xml:space="preserve">예시 — 흔한 사무 업무 </t>
    </r>
    <r>
      <rPr>
        <b val="true"/>
        <sz val="12"/>
        <color rgb="FF0F6B5C"/>
        <rFont val="맑은 고딕"/>
        <family val="0"/>
        <charset val="1"/>
      </rPr>
      <t xml:space="preserve">10</t>
    </r>
    <r>
      <rPr>
        <b val="true"/>
        <sz val="12"/>
        <color rgb="FF0F6B5C"/>
        <rFont val="Noto Sans CJK SC"/>
        <family val="2"/>
      </rPr>
      <t xml:space="preserve">개를 채점하면</t>
    </r>
  </si>
  <si>
    <r>
      <rPr>
        <sz val="9"/>
        <color rgb="FF8A5510"/>
        <rFont val="Noto Sans CJK SC"/>
        <family val="2"/>
      </rPr>
      <t xml:space="preserve">아래 점수는 일반적인 상황을 가정한 예시이며 측정값이 아닙니다</t>
    </r>
    <r>
      <rPr>
        <sz val="9"/>
        <color rgb="FF8A5510"/>
        <rFont val="맑은 고딕"/>
        <family val="0"/>
        <charset val="1"/>
      </rPr>
      <t xml:space="preserve">. </t>
    </r>
    <r>
      <rPr>
        <sz val="9"/>
        <color rgb="FF8A5510"/>
        <rFont val="Noto Sans CJK SC"/>
        <family val="2"/>
      </rPr>
      <t xml:space="preserve">같은 업무도 회사마다 다르게 나옵니다</t>
    </r>
    <r>
      <rPr>
        <sz val="9"/>
        <color rgb="FF8A5510"/>
        <rFont val="맑은 고딕"/>
        <family val="0"/>
        <charset val="1"/>
      </rPr>
      <t xml:space="preserve">.</t>
    </r>
  </si>
  <si>
    <t xml:space="preserve">업무</t>
  </si>
  <si>
    <r>
      <rPr>
        <b val="true"/>
        <sz val="9"/>
        <color rgb="FFFFFFFF"/>
        <rFont val="Noto Sans CJK SC"/>
        <family val="2"/>
      </rPr>
      <t xml:space="preserve">점수 </t>
    </r>
    <r>
      <rPr>
        <b val="true"/>
        <sz val="9"/>
        <color rgb="FFFFFFFF"/>
        <rFont val="맑은 고딕"/>
        <family val="0"/>
        <charset val="1"/>
      </rPr>
      <t xml:space="preserve">(</t>
    </r>
    <r>
      <rPr>
        <b val="true"/>
        <sz val="9"/>
        <color rgb="FFFFFFFF"/>
        <rFont val="Noto Sans CJK SC"/>
        <family val="2"/>
      </rPr>
      <t xml:space="preserve">빈도</t>
    </r>
    <r>
      <rPr>
        <b val="true"/>
        <sz val="9"/>
        <color rgb="FFFFFFFF"/>
        <rFont val="맑은 고딕"/>
        <family val="0"/>
        <charset val="1"/>
      </rPr>
      <t xml:space="preserve">·</t>
    </r>
    <r>
      <rPr>
        <b val="true"/>
        <sz val="9"/>
        <color rgb="FFFFFFFF"/>
        <rFont val="Noto Sans CJK SC"/>
        <family val="2"/>
      </rPr>
      <t xml:space="preserve">시간</t>
    </r>
    <r>
      <rPr>
        <b val="true"/>
        <sz val="9"/>
        <color rgb="FFFFFFFF"/>
        <rFont val="맑은 고딕"/>
        <family val="0"/>
        <charset val="1"/>
      </rPr>
      <t xml:space="preserve">·</t>
    </r>
    <r>
      <rPr>
        <b val="true"/>
        <sz val="9"/>
        <color rgb="FFFFFFFF"/>
        <rFont val="Noto Sans CJK SC"/>
        <family val="2"/>
      </rPr>
      <t xml:space="preserve">규칙</t>
    </r>
    <r>
      <rPr>
        <b val="true"/>
        <sz val="9"/>
        <color rgb="FFFFFFFF"/>
        <rFont val="맑은 고딕"/>
        <family val="0"/>
        <charset val="1"/>
      </rPr>
      <t xml:space="preserve">·</t>
    </r>
    <r>
      <rPr>
        <b val="true"/>
        <sz val="9"/>
        <color rgb="FFFFFFFF"/>
        <rFont val="Noto Sans CJK SC"/>
        <family val="2"/>
      </rPr>
      <t xml:space="preserve">데이터</t>
    </r>
    <r>
      <rPr>
        <b val="true"/>
        <sz val="9"/>
        <color rgb="FFFFFFFF"/>
        <rFont val="맑은 고딕"/>
        <family val="0"/>
        <charset val="1"/>
      </rPr>
      <t xml:space="preserve">)</t>
    </r>
  </si>
  <si>
    <t xml:space="preserve">오류 비용</t>
  </si>
  <si>
    <t xml:space="preserve">보안 위험</t>
  </si>
  <si>
    <r>
      <rPr>
        <b val="true"/>
        <sz val="9"/>
        <color rgb="FFFFFFFF"/>
        <rFont val="Noto Sans CJK SC"/>
        <family val="2"/>
      </rPr>
      <t xml:space="preserve">권장 방식 </t>
    </r>
    <r>
      <rPr>
        <b val="true"/>
        <sz val="9"/>
        <color rgb="FFFFFFFF"/>
        <rFont val="맑은 고딕"/>
        <family val="0"/>
        <charset val="1"/>
      </rPr>
      <t xml:space="preserve">· </t>
    </r>
    <r>
      <rPr>
        <b val="true"/>
        <sz val="9"/>
        <color rgb="FFFFFFFF"/>
        <rFont val="Noto Sans CJK SC"/>
        <family val="2"/>
      </rPr>
      <t xml:space="preserve">선행 조건</t>
    </r>
  </si>
  <si>
    <t xml:space="preserve">팀 주간보고 취합</t>
  </si>
  <si>
    <t xml:space="preserve">5·3·4·3</t>
  </si>
  <si>
    <t xml:space="preserve">A</t>
  </si>
  <si>
    <r>
      <rPr>
        <sz val="9"/>
        <color rgb="FF7B857F"/>
        <rFont val="Noto Sans CJK SC"/>
        <family val="2"/>
      </rPr>
      <t xml:space="preserve">완전 자동화 </t>
    </r>
    <r>
      <rPr>
        <sz val="9"/>
        <color rgb="FF7B857F"/>
        <rFont val="맑은 고딕"/>
        <family val="0"/>
        <charset val="1"/>
      </rPr>
      <t xml:space="preserve">· </t>
    </r>
    <r>
      <rPr>
        <sz val="9"/>
        <color rgb="FF7B857F"/>
        <rFont val="Noto Sans CJK SC"/>
        <family val="2"/>
      </rPr>
      <t xml:space="preserve">입력 위치</t>
    </r>
    <r>
      <rPr>
        <sz val="9"/>
        <color rgb="FF7B857F"/>
        <rFont val="맑은 고딕"/>
        <family val="0"/>
        <charset val="1"/>
      </rPr>
      <t xml:space="preserve">·</t>
    </r>
    <r>
      <rPr>
        <sz val="9"/>
        <color rgb="FF7B857F"/>
        <rFont val="Noto Sans CJK SC"/>
        <family val="2"/>
      </rPr>
      <t xml:space="preserve">양식 고정 필요</t>
    </r>
  </si>
  <si>
    <t xml:space="preserve">거래처 월 정산 대사</t>
  </si>
  <si>
    <t xml:space="preserve">3·4·4·4</t>
  </si>
  <si>
    <t xml:space="preserve">C</t>
  </si>
  <si>
    <r>
      <rPr>
        <sz val="9"/>
        <color rgb="FF7B857F"/>
        <rFont val="Noto Sans CJK SC"/>
        <family val="2"/>
      </rPr>
      <t xml:space="preserve">완전 자동화 </t>
    </r>
    <r>
      <rPr>
        <sz val="9"/>
        <color rgb="FF7B857F"/>
        <rFont val="맑은 고딕"/>
        <family val="0"/>
        <charset val="1"/>
      </rPr>
      <t xml:space="preserve">· </t>
    </r>
    <r>
      <rPr>
        <sz val="9"/>
        <color rgb="FF7B857F"/>
        <rFont val="Noto Sans CJK SC"/>
        <family val="2"/>
      </rPr>
      <t xml:space="preserve">사람 최종 승인 필수</t>
    </r>
  </si>
  <si>
    <t xml:space="preserve">일일 실적 데이터 취합 후 팀 채널 공유</t>
  </si>
  <si>
    <t xml:space="preserve">5·2·5·4</t>
  </si>
  <si>
    <r>
      <rPr>
        <sz val="9"/>
        <color rgb="FF7B857F"/>
        <rFont val="Noto Sans CJK SC"/>
        <family val="2"/>
      </rPr>
      <t xml:space="preserve">완전 자동화 </t>
    </r>
    <r>
      <rPr>
        <sz val="9"/>
        <color rgb="FF7B857F"/>
        <rFont val="맑은 고딕"/>
        <family val="0"/>
        <charset val="1"/>
      </rPr>
      <t xml:space="preserve">· </t>
    </r>
    <r>
      <rPr>
        <sz val="9"/>
        <color rgb="FF7B857F"/>
        <rFont val="Noto Sans CJK SC"/>
        <family val="2"/>
      </rPr>
      <t xml:space="preserve">선행 조건 없음</t>
    </r>
  </si>
  <si>
    <r>
      <rPr>
        <sz val="9"/>
        <color rgb="FF4A554F"/>
        <rFont val="Noto Sans CJK SC"/>
        <family val="2"/>
      </rPr>
      <t xml:space="preserve">채용 서류 </t>
    </r>
    <r>
      <rPr>
        <sz val="9"/>
        <color rgb="FF4A554F"/>
        <rFont val="맑은 고딕"/>
        <family val="0"/>
        <charset val="1"/>
      </rPr>
      <t xml:space="preserve">1</t>
    </r>
    <r>
      <rPr>
        <sz val="9"/>
        <color rgb="FF4A554F"/>
        <rFont val="Noto Sans CJK SC"/>
        <family val="2"/>
      </rPr>
      <t xml:space="preserve">차 정리</t>
    </r>
  </si>
  <si>
    <t xml:space="preserve">2·4·3·2</t>
  </si>
  <si>
    <t xml:space="preserve">D</t>
  </si>
  <si>
    <r>
      <rPr>
        <sz val="9"/>
        <color rgb="FF7B857F"/>
        <rFont val="맑은 고딕"/>
        <family val="0"/>
        <charset val="1"/>
      </rPr>
      <t xml:space="preserve">— · </t>
    </r>
    <r>
      <rPr>
        <sz val="9"/>
        <color rgb="FF7B857F"/>
        <rFont val="Noto Sans CJK SC"/>
        <family val="2"/>
      </rPr>
      <t xml:space="preserve">효과 대비 개인정보 위험이 큼</t>
    </r>
  </si>
  <si>
    <r>
      <rPr>
        <sz val="9"/>
        <color rgb="FF4A554F"/>
        <rFont val="Noto Sans CJK SC"/>
        <family val="2"/>
      </rPr>
      <t xml:space="preserve">업계</t>
    </r>
    <r>
      <rPr>
        <sz val="9"/>
        <color rgb="FF4A554F"/>
        <rFont val="맑은 고딕"/>
        <family val="0"/>
        <charset val="1"/>
      </rPr>
      <t xml:space="preserve">·</t>
    </r>
    <r>
      <rPr>
        <sz val="9"/>
        <color rgb="FF4A554F"/>
        <rFont val="Noto Sans CJK SC"/>
        <family val="2"/>
      </rPr>
      <t xml:space="preserve">경쟁사 뉴스 스크랩</t>
    </r>
  </si>
  <si>
    <t xml:space="preserve">5·2·4·5</t>
  </si>
  <si>
    <r>
      <rPr>
        <sz val="9"/>
        <color rgb="FF4A554F"/>
        <rFont val="Noto Sans CJK SC"/>
        <family val="2"/>
      </rPr>
      <t xml:space="preserve">회의록에서 결정사항</t>
    </r>
    <r>
      <rPr>
        <sz val="9"/>
        <color rgb="FF4A554F"/>
        <rFont val="맑은 고딕"/>
        <family val="0"/>
        <charset val="1"/>
      </rPr>
      <t xml:space="preserve">·</t>
    </r>
    <r>
      <rPr>
        <sz val="9"/>
        <color rgb="FF4A554F"/>
        <rFont val="Noto Sans CJK SC"/>
        <family val="2"/>
      </rPr>
      <t xml:space="preserve">할 일 추출</t>
    </r>
  </si>
  <si>
    <t xml:space="preserve">4·3·2·4</t>
  </si>
  <si>
    <t xml:space="preserve">B</t>
  </si>
  <si>
    <r>
      <rPr>
        <sz val="9"/>
        <color rgb="FF7B857F"/>
        <rFont val="맑은 고딕"/>
        <family val="0"/>
        <charset val="1"/>
      </rPr>
      <t xml:space="preserve">AI </t>
    </r>
    <r>
      <rPr>
        <sz val="9"/>
        <color rgb="FF7B857F"/>
        <rFont val="Noto Sans CJK SC"/>
        <family val="2"/>
      </rPr>
      <t xml:space="preserve">보조 </t>
    </r>
    <r>
      <rPr>
        <sz val="9"/>
        <color rgb="FF7B857F"/>
        <rFont val="맑은 고딕"/>
        <family val="0"/>
        <charset val="1"/>
      </rPr>
      <t xml:space="preserve">· </t>
    </r>
    <r>
      <rPr>
        <sz val="9"/>
        <color rgb="FF7B857F"/>
        <rFont val="Noto Sans CJK SC"/>
        <family val="2"/>
      </rPr>
      <t xml:space="preserve">판단 기준 문서화 필요</t>
    </r>
  </si>
  <si>
    <r>
      <rPr>
        <sz val="9"/>
        <color rgb="FF4A554F"/>
        <rFont val="Noto Sans CJK SC"/>
        <family val="2"/>
      </rPr>
      <t xml:space="preserve">고객 문의 </t>
    </r>
    <r>
      <rPr>
        <sz val="9"/>
        <color rgb="FF4A554F"/>
        <rFont val="맑은 고딕"/>
        <family val="0"/>
        <charset val="1"/>
      </rPr>
      <t xml:space="preserve">1</t>
    </r>
    <r>
      <rPr>
        <sz val="9"/>
        <color rgb="FF4A554F"/>
        <rFont val="Noto Sans CJK SC"/>
        <family val="2"/>
      </rPr>
      <t xml:space="preserve">차 분류 및 담당자 배정</t>
    </r>
  </si>
  <si>
    <t xml:space="preserve">5·1·3·4</t>
  </si>
  <si>
    <r>
      <rPr>
        <sz val="9"/>
        <color rgb="FF7B857F"/>
        <rFont val="맑은 고딕"/>
        <family val="0"/>
        <charset val="1"/>
      </rPr>
      <t xml:space="preserve">AI </t>
    </r>
    <r>
      <rPr>
        <sz val="9"/>
        <color rgb="FF7B857F"/>
        <rFont val="Noto Sans CJK SC"/>
        <family val="2"/>
      </rPr>
      <t xml:space="preserve">보조 </t>
    </r>
    <r>
      <rPr>
        <sz val="9"/>
        <color rgb="FF7B857F"/>
        <rFont val="맑은 고딕"/>
        <family val="0"/>
        <charset val="1"/>
      </rPr>
      <t xml:space="preserve">· </t>
    </r>
    <r>
      <rPr>
        <sz val="9"/>
        <color rgb="FF7B857F"/>
        <rFont val="Noto Sans CJK SC"/>
        <family val="2"/>
      </rPr>
      <t xml:space="preserve">내부 보안 승인 </t>
    </r>
    <r>
      <rPr>
        <sz val="9"/>
        <color rgb="FF7B857F"/>
        <rFont val="맑은 고딕"/>
        <family val="0"/>
        <charset val="1"/>
      </rPr>
      <t xml:space="preserve">· </t>
    </r>
    <r>
      <rPr>
        <sz val="9"/>
        <color rgb="FF7B857F"/>
        <rFont val="Noto Sans CJK SC"/>
        <family val="2"/>
      </rPr>
      <t xml:space="preserve">발송 전 검토 필요</t>
    </r>
  </si>
  <si>
    <t xml:space="preserve">월간 실적 대시보드 갱신</t>
  </si>
  <si>
    <t xml:space="preserve">3·5·4·3</t>
  </si>
  <si>
    <r>
      <rPr>
        <sz val="9"/>
        <color rgb="FF7B857F"/>
        <rFont val="Noto Sans CJK SC"/>
        <family val="2"/>
      </rPr>
      <t xml:space="preserve">완전 자동화 </t>
    </r>
    <r>
      <rPr>
        <sz val="9"/>
        <color rgb="FF7B857F"/>
        <rFont val="맑은 고딕"/>
        <family val="0"/>
        <charset val="1"/>
      </rPr>
      <t xml:space="preserve">· </t>
    </r>
    <r>
      <rPr>
        <sz val="9"/>
        <color rgb="FF7B857F"/>
        <rFont val="Noto Sans CJK SC"/>
        <family val="2"/>
      </rPr>
      <t xml:space="preserve">제출 전 검토 </t>
    </r>
    <r>
      <rPr>
        <sz val="9"/>
        <color rgb="FF7B857F"/>
        <rFont val="맑은 고딕"/>
        <family val="0"/>
        <charset val="1"/>
      </rPr>
      <t xml:space="preserve">· </t>
    </r>
    <r>
      <rPr>
        <sz val="9"/>
        <color rgb="FF7B857F"/>
        <rFont val="Noto Sans CJK SC"/>
        <family val="2"/>
      </rPr>
      <t xml:space="preserve">입력 양식 고정 필요</t>
    </r>
  </si>
  <si>
    <t xml:space="preserve">계약서 조항 검토</t>
  </si>
  <si>
    <t xml:space="preserve">2·5·1·3</t>
  </si>
  <si>
    <r>
      <rPr>
        <sz val="9"/>
        <color rgb="FF7B857F"/>
        <rFont val="맑은 고딕"/>
        <family val="0"/>
        <charset val="1"/>
      </rPr>
      <t xml:space="preserve">AI </t>
    </r>
    <r>
      <rPr>
        <sz val="9"/>
        <color rgb="FF7B857F"/>
        <rFont val="Noto Sans CJK SC"/>
        <family val="2"/>
      </rPr>
      <t xml:space="preserve">보조 </t>
    </r>
    <r>
      <rPr>
        <sz val="9"/>
        <color rgb="FF7B857F"/>
        <rFont val="맑은 고딕"/>
        <family val="0"/>
        <charset val="1"/>
      </rPr>
      <t xml:space="preserve">· </t>
    </r>
    <r>
      <rPr>
        <sz val="9"/>
        <color rgb="FF7B857F"/>
        <rFont val="Noto Sans CJK SC"/>
        <family val="2"/>
      </rPr>
      <t xml:space="preserve">사람 최종 승인 </t>
    </r>
    <r>
      <rPr>
        <sz val="9"/>
        <color rgb="FF7B857F"/>
        <rFont val="맑은 고딕"/>
        <family val="0"/>
        <charset val="1"/>
      </rPr>
      <t xml:space="preserve">· </t>
    </r>
    <r>
      <rPr>
        <sz val="9"/>
        <color rgb="FF7B857F"/>
        <rFont val="Noto Sans CJK SC"/>
        <family val="2"/>
      </rPr>
      <t xml:space="preserve">내부 보안 승인 필요</t>
    </r>
  </si>
  <si>
    <t xml:space="preserve">임원 보고자료 한 장 작성</t>
  </si>
  <si>
    <t xml:space="preserve">3·5·1·2</t>
  </si>
  <si>
    <r>
      <rPr>
        <sz val="9"/>
        <color rgb="FF7B857F"/>
        <rFont val="맑은 고딕"/>
        <family val="0"/>
        <charset val="1"/>
      </rPr>
      <t xml:space="preserve">AI </t>
    </r>
    <r>
      <rPr>
        <sz val="9"/>
        <color rgb="FF7B857F"/>
        <rFont val="Noto Sans CJK SC"/>
        <family val="2"/>
      </rPr>
      <t xml:space="preserve">보조 </t>
    </r>
    <r>
      <rPr>
        <sz val="9"/>
        <color rgb="FF7B857F"/>
        <rFont val="맑은 고딕"/>
        <family val="0"/>
        <charset val="1"/>
      </rPr>
      <t xml:space="preserve">· </t>
    </r>
    <r>
      <rPr>
        <sz val="9"/>
        <color rgb="FF7B857F"/>
        <rFont val="Noto Sans CJK SC"/>
        <family val="2"/>
      </rPr>
      <t xml:space="preserve">내부 보안 승인 </t>
    </r>
    <r>
      <rPr>
        <sz val="9"/>
        <color rgb="FF7B857F"/>
        <rFont val="맑은 고딕"/>
        <family val="0"/>
        <charset val="1"/>
      </rPr>
      <t xml:space="preserve">· </t>
    </r>
    <r>
      <rPr>
        <sz val="9"/>
        <color rgb="FF7B857F"/>
        <rFont val="Noto Sans CJK SC"/>
        <family val="2"/>
      </rPr>
      <t xml:space="preserve">입력 정비 필요</t>
    </r>
  </si>
  <si>
    <t xml:space="preserve">이 예시가 말해주는 것</t>
  </si>
  <si>
    <t xml:space="preserve">·</t>
  </si>
  <si>
    <r>
      <rPr>
        <sz val="10"/>
        <color rgb="FF4A554F"/>
        <rFont val="Noto Sans CJK SC"/>
        <family val="2"/>
      </rPr>
      <t xml:space="preserve">가장 오래 걸리는 일이 </t>
    </r>
    <r>
      <rPr>
        <sz val="10"/>
        <color rgb="FF4A554F"/>
        <rFont val="맑은 고딕"/>
        <family val="0"/>
        <charset val="1"/>
      </rPr>
      <t xml:space="preserve">1</t>
    </r>
    <r>
      <rPr>
        <sz val="10"/>
        <color rgb="FF4A554F"/>
        <rFont val="Noto Sans CJK SC"/>
        <family val="2"/>
      </rPr>
      <t xml:space="preserve">순위가 아닙니다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계약서 검토와 임원 보고자료는 시간 점수가 최고인데 완전 자동화 대상이 아닙니다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대신 </t>
    </r>
    <r>
      <rPr>
        <sz val="10"/>
        <color rgb="FF4A554F"/>
        <rFont val="맑은 고딕"/>
        <family val="0"/>
        <charset val="1"/>
      </rPr>
      <t xml:space="preserve">AI </t>
    </r>
    <r>
      <rPr>
        <sz val="10"/>
        <color rgb="FF4A554F"/>
        <rFont val="Noto Sans CJK SC"/>
        <family val="2"/>
      </rPr>
      <t xml:space="preserve">보조로 갑니다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</si>
  <si>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sz val="10"/>
        <color rgb="FF4A554F"/>
        <rFont val="Noto Sans CJK SC"/>
        <family val="2"/>
      </rPr>
      <t xml:space="preserve">가장 사소한 일이 좋은 출발점입니다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뉴스 스크랩이 점수 공동 </t>
    </r>
    <r>
      <rPr>
        <sz val="10"/>
        <color rgb="FF4A554F"/>
        <rFont val="맑은 고딕"/>
        <family val="0"/>
        <charset val="1"/>
      </rPr>
      <t xml:space="preserve">1</t>
    </r>
    <r>
      <rPr>
        <sz val="10"/>
        <color rgb="FF4A554F"/>
        <rFont val="Noto Sans CJK SC"/>
        <family val="2"/>
      </rPr>
      <t xml:space="preserve">위입니다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짧고</t>
    </r>
    <r>
      <rPr>
        <sz val="10"/>
        <color rgb="FF4A554F"/>
        <rFont val="맑은 고딕"/>
        <family val="0"/>
        <charset val="1"/>
      </rPr>
      <t xml:space="preserve">, </t>
    </r>
    <r>
      <rPr>
        <sz val="10"/>
        <color rgb="FF4A554F"/>
        <rFont val="Noto Sans CJK SC"/>
        <family val="2"/>
      </rPr>
      <t xml:space="preserve">자주 돌고</t>
    </r>
    <r>
      <rPr>
        <sz val="10"/>
        <color rgb="FF4A554F"/>
        <rFont val="맑은 고딕"/>
        <family val="0"/>
        <charset val="1"/>
      </rPr>
      <t xml:space="preserve">, </t>
    </r>
    <r>
      <rPr>
        <sz val="10"/>
        <color rgb="FF4A554F"/>
        <rFont val="Noto Sans CJK SC"/>
        <family val="2"/>
      </rPr>
      <t xml:space="preserve">틀려도 손해가 없습니다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</si>
  <si>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sz val="10"/>
        <color rgb="FF4A554F"/>
        <rFont val="Noto Sans CJK SC"/>
        <family val="2"/>
      </rPr>
      <t xml:space="preserve">점수가 높아도 못 가는 일이 있습니다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정산 대사는 </t>
    </r>
    <r>
      <rPr>
        <sz val="10"/>
        <color rgb="FF4A554F"/>
        <rFont val="맑은 고딕"/>
        <family val="0"/>
        <charset val="1"/>
      </rPr>
      <t xml:space="preserve">15</t>
    </r>
    <r>
      <rPr>
        <sz val="10"/>
        <color rgb="FF4A554F"/>
        <rFont val="Noto Sans CJK SC"/>
        <family val="2"/>
      </rPr>
      <t xml:space="preserve">점인데 오류 비용 관문에 걸려 사람 승인이 필요합니다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</si>
  <si>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sz val="10"/>
        <color rgb="FF4A554F"/>
        <rFont val="Noto Sans CJK SC"/>
        <family val="2"/>
      </rPr>
      <t xml:space="preserve">예외가 잦으면 </t>
    </r>
    <r>
      <rPr>
        <sz val="10"/>
        <color rgb="FF4A554F"/>
        <rFont val="맑은 고딕"/>
        <family val="0"/>
        <charset val="1"/>
      </rPr>
      <t xml:space="preserve">A</t>
    </r>
    <r>
      <rPr>
        <sz val="10"/>
        <color rgb="FF4A554F"/>
        <rFont val="Noto Sans CJK SC"/>
        <family val="2"/>
      </rPr>
      <t xml:space="preserve">가 나오지 않습니다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고객 문의 분류와 회의록 추출은 규칙성 </t>
    </r>
    <r>
      <rPr>
        <sz val="10"/>
        <color rgb="FF4A554F"/>
        <rFont val="맑은 고딕"/>
        <family val="0"/>
        <charset val="1"/>
      </rPr>
      <t xml:space="preserve">3</t>
    </r>
    <r>
      <rPr>
        <sz val="10"/>
        <color rgb="FF4A554F"/>
        <rFont val="Noto Sans CJK SC"/>
        <family val="2"/>
      </rPr>
      <t xml:space="preserve">점이라 두 점수가 같아지고</t>
    </r>
    <r>
      <rPr>
        <sz val="10"/>
        <color rgb="FF4A554F"/>
        <rFont val="맑은 고딕"/>
        <family val="0"/>
        <charset val="1"/>
      </rPr>
      <t xml:space="preserve">, </t>
    </r>
    <r>
      <rPr>
        <sz val="10"/>
        <color rgb="FF4A554F"/>
        <rFont val="Noto Sans CJK SC"/>
        <family val="2"/>
      </rPr>
      <t xml:space="preserve">사람 없이 끝까지 돌리지 않습니다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</si>
  <si>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sz val="10"/>
        <color rgb="FF4A554F"/>
        <rFont val="Noto Sans CJK SC"/>
        <family val="2"/>
      </rPr>
      <t xml:space="preserve">사내 대외비도 완전 자동화를 막습니다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임원 보고자료는 틀려도 정정되지만 외부 반출에 승인이 필요해 </t>
    </r>
    <r>
      <rPr>
        <sz val="10"/>
        <color rgb="FF4A554F"/>
        <rFont val="맑은 고딕"/>
        <family val="0"/>
        <charset val="1"/>
      </rPr>
      <t xml:space="preserve">C</t>
    </r>
    <r>
      <rPr>
        <sz val="10"/>
        <color rgb="FF4A554F"/>
        <rFont val="Noto Sans CJK SC"/>
        <family val="2"/>
      </rPr>
      <t xml:space="preserve">로 갑니다</t>
    </r>
    <r>
      <rPr>
        <sz val="10"/>
        <color rgb="FF4A554F"/>
        <rFont val="맑은 고딕"/>
        <family val="0"/>
        <charset val="1"/>
      </rPr>
      <t xml:space="preserve">.</t>
    </r>
  </si>
  <si>
    <t xml:space="preserve">쓰기 전에 알아둘 것</t>
  </si>
  <si>
    <r>
      <rPr>
        <sz val="10"/>
        <color rgb="FF4A554F"/>
        <rFont val="Noto Sans CJK SC"/>
        <family val="2"/>
      </rPr>
      <t xml:space="preserve">이것은 파일럿</t>
    </r>
    <r>
      <rPr>
        <sz val="10"/>
        <color rgb="FF4A554F"/>
        <rFont val="맑은 고딕"/>
        <family val="0"/>
        <charset val="1"/>
      </rPr>
      <t xml:space="preserve">(v0.9) </t>
    </r>
    <r>
      <rPr>
        <sz val="10"/>
        <color rgb="FF4A554F"/>
        <rFont val="Noto Sans CJK SC"/>
        <family val="2"/>
      </rPr>
      <t xml:space="preserve">버전입니다</t>
    </r>
    <r>
      <rPr>
        <sz val="10"/>
        <color rgb="FF4A554F"/>
        <rFont val="맑은 고딕"/>
        <family val="0"/>
        <charset val="1"/>
      </rPr>
      <t xml:space="preserve">. 13</t>
    </r>
    <r>
      <rPr>
        <sz val="10"/>
        <color rgb="FF4A554F"/>
        <rFont val="Noto Sans CJK SC"/>
        <family val="2"/>
      </rPr>
      <t xml:space="preserve">점 기준선</t>
    </r>
    <r>
      <rPr>
        <sz val="10"/>
        <color rgb="FF4A554F"/>
        <rFont val="맑은 고딕"/>
        <family val="0"/>
        <charset val="1"/>
      </rPr>
      <t xml:space="preserve">, </t>
    </r>
    <r>
      <rPr>
        <sz val="10"/>
        <color rgb="FF4A554F"/>
        <rFont val="Noto Sans CJK SC"/>
        <family val="2"/>
      </rPr>
      <t xml:space="preserve">등급 구분</t>
    </r>
    <r>
      <rPr>
        <sz val="10"/>
        <color rgb="FF4A554F"/>
        <rFont val="맑은 고딕"/>
        <family val="0"/>
        <charset val="1"/>
      </rPr>
      <t xml:space="preserve">, </t>
    </r>
    <r>
      <rPr>
        <sz val="10"/>
        <color rgb="FF4A554F"/>
        <rFont val="Noto Sans CJK SC"/>
        <family val="2"/>
      </rPr>
      <t xml:space="preserve">절감률은 검증된 산업 표준이 아니라 </t>
    </r>
    <r>
      <rPr>
        <sz val="10"/>
        <color rgb="FF4A554F"/>
        <rFont val="맑은 고딕"/>
        <family val="0"/>
        <charset val="1"/>
      </rPr>
      <t xml:space="preserve">1</t>
    </r>
    <r>
      <rPr>
        <sz val="10"/>
        <color rgb="FF4A554F"/>
        <rFont val="Noto Sans CJK SC"/>
        <family val="2"/>
      </rPr>
      <t xml:space="preserve">차 선별을 위해 일잘랩이 설정한 가정값입니다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외부 표준으로 인용하지 마세요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</si>
  <si>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sz val="10"/>
        <color rgb="FF4A554F"/>
        <rFont val="Noto Sans CJK SC"/>
        <family val="2"/>
      </rPr>
      <t xml:space="preserve">‘절감 시뮬레이션’은 측정값도 예측값도 아닙니다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가정 절감률을 곱한 계산일 뿐이며 예산 산정이나 투자 판단의 근거로 쓰기에는 부족합니다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</si>
  <si>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sz val="10"/>
        <color rgb="FF4A554F"/>
        <rFont val="Noto Sans CJK SC"/>
        <family val="2"/>
      </rPr>
      <t xml:space="preserve">이 점수는 순위를 매기기 위한 도구이지 절대 평가가 아닙니다</t>
    </r>
    <r>
      <rPr>
        <sz val="10"/>
        <color rgb="FF4A554F"/>
        <rFont val="맑은 고딕"/>
        <family val="0"/>
        <charset val="1"/>
      </rPr>
      <t xml:space="preserve">. 15</t>
    </r>
    <r>
      <rPr>
        <sz val="10"/>
        <color rgb="FF4A554F"/>
        <rFont val="Noto Sans CJK SC"/>
        <family val="2"/>
      </rPr>
      <t xml:space="preserve">점과 </t>
    </r>
    <r>
      <rPr>
        <sz val="10"/>
        <color rgb="FF4A554F"/>
        <rFont val="맑은 고딕"/>
        <family val="0"/>
        <charset val="1"/>
      </rPr>
      <t xml:space="preserve">14</t>
    </r>
    <r>
      <rPr>
        <sz val="10"/>
        <color rgb="FF4A554F"/>
        <rFont val="Noto Sans CJK SC"/>
        <family val="2"/>
      </rPr>
      <t xml:space="preserve">점의 차이는 의미가 없고</t>
    </r>
    <r>
      <rPr>
        <sz val="10"/>
        <color rgb="FF4A554F"/>
        <rFont val="맑은 고딕"/>
        <family val="0"/>
        <charset val="1"/>
      </rPr>
      <t xml:space="preserve">, 16</t>
    </r>
    <r>
      <rPr>
        <sz val="10"/>
        <color rgb="FF4A554F"/>
        <rFont val="Noto Sans CJK SC"/>
        <family val="2"/>
      </rPr>
      <t xml:space="preserve">점과 </t>
    </r>
    <r>
      <rPr>
        <sz val="10"/>
        <color rgb="FF4A554F"/>
        <rFont val="맑은 고딕"/>
        <family val="0"/>
        <charset val="1"/>
      </rPr>
      <t xml:space="preserve">11</t>
    </r>
    <r>
      <rPr>
        <sz val="10"/>
        <color rgb="FF4A554F"/>
        <rFont val="Noto Sans CJK SC"/>
        <family val="2"/>
      </rPr>
      <t xml:space="preserve">점의 차이는 의미가 있습니다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</si>
  <si>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sz val="10"/>
        <color rgb="FF4A554F"/>
        <rFont val="Noto Sans CJK SC"/>
        <family val="2"/>
      </rPr>
      <t xml:space="preserve">혼자 채점하지 마세요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실제 담당자와 함께 매기는 편이 정확합니다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관리자가 혼자 매기면 규칙성 점수가 실제보다 높게 나오는 경향이 있습니다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</si>
  <si>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sz val="10"/>
        <color rgb="FF4A554F"/>
        <rFont val="Noto Sans CJK SC"/>
        <family val="2"/>
      </rPr>
      <t xml:space="preserve">인사</t>
    </r>
    <r>
      <rPr>
        <sz val="10"/>
        <color rgb="FF4A554F"/>
        <rFont val="맑은 고딕"/>
        <family val="0"/>
        <charset val="1"/>
      </rPr>
      <t xml:space="preserve">·</t>
    </r>
    <r>
      <rPr>
        <sz val="10"/>
        <color rgb="FF4A554F"/>
        <rFont val="Noto Sans CJK SC"/>
        <family val="2"/>
      </rPr>
      <t xml:space="preserve">평가</t>
    </r>
    <r>
      <rPr>
        <sz val="10"/>
        <color rgb="FF4A554F"/>
        <rFont val="맑은 고딕"/>
        <family val="0"/>
        <charset val="1"/>
      </rPr>
      <t xml:space="preserve">·</t>
    </r>
    <r>
      <rPr>
        <sz val="10"/>
        <color rgb="FF4A554F"/>
        <rFont val="Noto Sans CJK SC"/>
        <family val="2"/>
      </rPr>
      <t xml:space="preserve">채용처럼 사람에 대한 결정이 걸린 업무는 관련 법령이 따로 있습니다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이 표의 판정과 별개로 확인이 필요합니다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</si>
  <si>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sz val="10"/>
        <color rgb="FF4A554F"/>
        <rFont val="Noto Sans CJK SC"/>
        <family val="2"/>
      </rPr>
      <t xml:space="preserve">이 문서는 일반적인 정보 제공을 위한 것이며 법률 자문이 아닙니다</t>
    </r>
    <r>
      <rPr>
        <sz val="10"/>
        <color rgb="FF4A554F"/>
        <rFont val="맑은 고딕"/>
        <family val="0"/>
        <charset val="1"/>
      </rPr>
      <t xml:space="preserve">.</t>
    </r>
  </si>
  <si>
    <t xml:space="preserve">만든 곳</t>
  </si>
  <si>
    <r>
      <rPr>
        <sz val="10"/>
        <color rgb="FF4A554F"/>
        <rFont val="Noto Sans CJK SC"/>
        <family val="2"/>
      </rPr>
      <t xml:space="preserve">일잘랩 </t>
    </r>
    <r>
      <rPr>
        <sz val="10"/>
        <color rgb="FF4A554F"/>
        <rFont val="맑은 고딕"/>
        <family val="0"/>
        <charset val="1"/>
      </rPr>
      <t xml:space="preserve">(iljallab.com) — </t>
    </r>
    <r>
      <rPr>
        <sz val="10"/>
        <color rgb="FF4A554F"/>
        <rFont val="Noto Sans CJK SC"/>
        <family val="2"/>
      </rPr>
      <t xml:space="preserve">직장인</t>
    </r>
    <r>
      <rPr>
        <sz val="10"/>
        <color rgb="FF4A554F"/>
        <rFont val="맑은 고딕"/>
        <family val="0"/>
        <charset val="1"/>
      </rPr>
      <t xml:space="preserve">·</t>
    </r>
    <r>
      <rPr>
        <sz val="10"/>
        <color rgb="FF4A554F"/>
        <rFont val="Noto Sans CJK SC"/>
        <family val="2"/>
      </rPr>
      <t xml:space="preserve">기업을 위한 </t>
    </r>
    <r>
      <rPr>
        <sz val="10"/>
        <color rgb="FF4A554F"/>
        <rFont val="맑은 고딕"/>
        <family val="0"/>
        <charset val="1"/>
      </rPr>
      <t xml:space="preserve">AI </t>
    </r>
    <r>
      <rPr>
        <sz val="10"/>
        <color rgb="FF4A554F"/>
        <rFont val="Noto Sans CJK SC"/>
        <family val="2"/>
      </rPr>
      <t xml:space="preserve">업무자동화</t>
    </r>
    <r>
      <rPr>
        <sz val="10"/>
        <color rgb="FF4A554F"/>
        <rFont val="맑은 고딕"/>
        <family val="0"/>
        <charset val="1"/>
      </rPr>
      <t xml:space="preserve">. </t>
    </r>
    <r>
      <rPr>
        <sz val="10"/>
        <color rgb="FF4A554F"/>
        <rFont val="Noto Sans CJK SC"/>
        <family val="2"/>
      </rPr>
      <t xml:space="preserve">이 진단표는 무료로 배포하며 사내에서 자유롭게 쓰셔도 됩니다</t>
    </r>
    <r>
      <rPr>
        <sz val="10"/>
        <color rgb="FF4A554F"/>
        <rFont val="맑은 고딕"/>
        <family val="0"/>
        <charset val="1"/>
      </rPr>
      <t xml:space="preserve">.</t>
    </r>
  </si>
  <si>
    <r>
      <rPr>
        <sz val="10"/>
        <color rgb="FF0F6B5C"/>
        <rFont val="Noto Sans CJK SC"/>
        <family val="2"/>
      </rPr>
      <t xml:space="preserve">채운 진단표를 보내주시면 상위 </t>
    </r>
    <r>
      <rPr>
        <sz val="10"/>
        <color rgb="FF0F6B5C"/>
        <rFont val="맑은 고딕"/>
        <family val="0"/>
        <charset val="1"/>
      </rPr>
      <t xml:space="preserve">3</t>
    </r>
    <r>
      <rPr>
        <sz val="10"/>
        <color rgb="FF0F6B5C"/>
        <rFont val="Noto Sans CJK SC"/>
        <family val="2"/>
      </rPr>
      <t xml:space="preserve">개 업무에 대해 무엇을 먼저 정비해야 하는지 정리해 회신드립니다</t>
    </r>
    <r>
      <rPr>
        <sz val="10"/>
        <color rgb="FF0F6B5C"/>
        <rFont val="맑은 고딕"/>
        <family val="0"/>
        <charset val="1"/>
      </rPr>
      <t xml:space="preserve">. </t>
    </r>
    <r>
      <rPr>
        <sz val="10"/>
        <color rgb="FF0F6B5C"/>
        <rFont val="Noto Sans CJK SC"/>
        <family val="2"/>
      </rPr>
      <t xml:space="preserve">보내시기 전에 작업명에 고객명</t>
    </r>
    <r>
      <rPr>
        <sz val="10"/>
        <color rgb="FF0F6B5C"/>
        <rFont val="맑은 고딕"/>
        <family val="0"/>
        <charset val="1"/>
      </rPr>
      <t xml:space="preserve">·</t>
    </r>
    <r>
      <rPr>
        <sz val="10"/>
        <color rgb="FF0F6B5C"/>
        <rFont val="Noto Sans CJK SC"/>
        <family val="2"/>
      </rPr>
      <t xml:space="preserve">직원명</t>
    </r>
    <r>
      <rPr>
        <sz val="10"/>
        <color rgb="FF0F6B5C"/>
        <rFont val="맑은 고딕"/>
        <family val="0"/>
        <charset val="1"/>
      </rPr>
      <t xml:space="preserve">·</t>
    </r>
    <r>
      <rPr>
        <sz val="10"/>
        <color rgb="FF0F6B5C"/>
        <rFont val="Noto Sans CJK SC"/>
        <family val="2"/>
      </rPr>
      <t xml:space="preserve">금액이 남아 있지 않은지 한 번만 확인해 주세요</t>
    </r>
    <r>
      <rPr>
        <sz val="10"/>
        <color rgb="FF0F6B5C"/>
        <rFont val="맑은 고딕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</si>
</sst>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.0"/>
    <numFmt numFmtId="167" formatCode="General"/>
    <numFmt numFmtId="168" formatCode="#,##0.0&quot;시간&quot;"/>
    <numFmt numFmtId="169" formatCode="0.0&quot;시간&quot;"/>
    <numFmt numFmtId="170" formatCode="0%"/>
  </numFmts>
  <fonts count="6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A2320"/>
      <name val="Noto Sans CJK SC"/>
      <family val="2"/>
    </font>
    <font>
      <b val="true"/>
      <sz val="18"/>
      <color rgb="FF1A2320"/>
      <name val="맑은 고딕"/>
      <family val="0"/>
      <charset val="1"/>
    </font>
    <font>
      <sz val="10"/>
      <color rgb="FF7B857F"/>
      <name val="맑은 고딕"/>
      <family val="0"/>
      <charset val="1"/>
    </font>
    <font>
      <sz val="10"/>
      <color rgb="FF7B857F"/>
      <name val="Noto Sans CJK SC"/>
      <family val="2"/>
    </font>
    <font>
      <b val="true"/>
      <sz val="10"/>
      <color rgb="FF0F6B5C"/>
      <name val="Noto Sans CJK SC"/>
      <family val="2"/>
    </font>
    <font>
      <b val="true"/>
      <sz val="10"/>
      <color rgb="FF0F6B5C"/>
      <name val="맑은 고딕"/>
      <family val="0"/>
      <charset val="1"/>
    </font>
    <font>
      <b val="true"/>
      <sz val="9"/>
      <color rgb="FF8A3B2F"/>
      <name val="Noto Sans CJK SC"/>
      <family val="2"/>
    </font>
    <font>
      <b val="true"/>
      <sz val="9"/>
      <color rgb="FF8A3B2F"/>
      <name val="맑은 고딕"/>
      <family val="0"/>
      <charset val="1"/>
    </font>
    <font>
      <b val="true"/>
      <sz val="9"/>
      <color rgb="FF8A5510"/>
      <name val="Noto Sans CJK SC"/>
      <family val="2"/>
    </font>
    <font>
      <b val="true"/>
      <sz val="9"/>
      <color rgb="FF8A5510"/>
      <name val="맑은 고딕"/>
      <family val="0"/>
      <charset val="1"/>
    </font>
    <font>
      <b val="true"/>
      <sz val="9"/>
      <color rgb="FFFFFFFF"/>
      <name val="Noto Sans CJK SC"/>
      <family val="2"/>
    </font>
    <font>
      <b val="true"/>
      <sz val="9"/>
      <color rgb="FFFFFFFF"/>
      <name val="맑은 고딕"/>
      <family val="0"/>
      <charset val="1"/>
    </font>
    <font>
      <sz val="10"/>
      <color rgb="FF1A2320"/>
      <name val="맑은 고딕"/>
      <family val="0"/>
      <charset val="1"/>
    </font>
    <font>
      <sz val="9"/>
      <color rgb="FF1A2320"/>
      <name val="맑은 고딕"/>
      <family val="0"/>
      <charset val="1"/>
    </font>
    <font>
      <sz val="9"/>
      <color rgb="FF1A2320"/>
      <name val="Noto Sans CJK SC"/>
      <family val="2"/>
    </font>
    <font>
      <sz val="9"/>
      <color rgb="FF4A554F"/>
      <name val="맑은 고딕"/>
      <family val="0"/>
      <charset val="1"/>
    </font>
    <font>
      <b val="true"/>
      <sz val="11"/>
      <color rgb="FF1A2320"/>
      <name val="맑은 고딕"/>
      <family val="0"/>
      <charset val="1"/>
    </font>
    <font>
      <sz val="9"/>
      <color rgb="FF4A554F"/>
      <name val="Noto Sans CJK SC"/>
      <family val="2"/>
    </font>
    <font>
      <sz val="10"/>
      <name val="Noto Sans CJK SC"/>
      <family val="2"/>
    </font>
    <font>
      <sz val="10"/>
      <name val="Arial"/>
      <family val="2"/>
    </font>
    <font>
      <b val="true"/>
      <sz val="12"/>
      <color rgb="FF0F6B5C"/>
      <name val="Noto Sans CJK SC"/>
      <family val="2"/>
    </font>
    <font>
      <b val="true"/>
      <sz val="10"/>
      <color rgb="FF1A2320"/>
      <name val="Noto Sans CJK SC"/>
      <family val="2"/>
    </font>
    <font>
      <b val="true"/>
      <sz val="13"/>
      <color rgb="FF1A2320"/>
      <name val="맑은 고딕"/>
      <family val="0"/>
      <charset val="1"/>
    </font>
    <font>
      <sz val="9"/>
      <color rgb="FF7B857F"/>
      <name val="Noto Sans CJK SC"/>
      <family val="2"/>
    </font>
    <font>
      <sz val="9"/>
      <color rgb="FF7B857F"/>
      <name val="맑은 고딕"/>
      <family val="0"/>
      <charset val="1"/>
    </font>
    <font>
      <b val="true"/>
      <sz val="13"/>
      <color rgb="FF0F6B5C"/>
      <name val="맑은 고딕"/>
      <family val="0"/>
      <charset val="1"/>
    </font>
    <font>
      <b val="true"/>
      <sz val="10"/>
      <color rgb="FF2F5D8A"/>
      <name val="맑은 고딕"/>
      <family val="0"/>
      <charset val="1"/>
    </font>
    <font>
      <b val="true"/>
      <sz val="10"/>
      <color rgb="FF2F5D8A"/>
      <name val="Noto Sans CJK SC"/>
      <family val="2"/>
    </font>
    <font>
      <b val="true"/>
      <sz val="13"/>
      <color rgb="FF2F5D8A"/>
      <name val="맑은 고딕"/>
      <family val="0"/>
      <charset val="1"/>
    </font>
    <font>
      <b val="true"/>
      <sz val="10"/>
      <color rgb="FF8A5510"/>
      <name val="맑은 고딕"/>
      <family val="0"/>
      <charset val="1"/>
    </font>
    <font>
      <b val="true"/>
      <sz val="10"/>
      <color rgb="FF8A5510"/>
      <name val="Noto Sans CJK SC"/>
      <family val="2"/>
    </font>
    <font>
      <b val="true"/>
      <sz val="13"/>
      <color rgb="FF8A5510"/>
      <name val="맑은 고딕"/>
      <family val="0"/>
      <charset val="1"/>
    </font>
    <font>
      <b val="true"/>
      <sz val="10"/>
      <color rgb="FF7B857F"/>
      <name val="맑은 고딕"/>
      <family val="0"/>
      <charset val="1"/>
    </font>
    <font>
      <b val="true"/>
      <sz val="10"/>
      <color rgb="FF7B857F"/>
      <name val="Noto Sans CJK SC"/>
      <family val="2"/>
    </font>
    <font>
      <b val="true"/>
      <sz val="13"/>
      <color rgb="FF7B857F"/>
      <name val="맑은 고딕"/>
      <family val="0"/>
      <charset val="1"/>
    </font>
    <font>
      <b val="true"/>
      <sz val="10"/>
      <color rgb="FF8A3B2F"/>
      <name val="Noto Sans CJK SC"/>
      <family val="2"/>
    </font>
    <font>
      <b val="true"/>
      <sz val="13"/>
      <color rgb="FF8A3B2F"/>
      <name val="맑은 고딕"/>
      <family val="0"/>
      <charset val="1"/>
    </font>
    <font>
      <sz val="11"/>
      <color rgb="FF1A2320"/>
      <name val="Noto Sans CJK SC"/>
      <family val="2"/>
    </font>
    <font>
      <b val="true"/>
      <sz val="12"/>
      <color rgb="FF0F6B5C"/>
      <name val="맑은 고딕"/>
      <family val="0"/>
      <charset val="1"/>
    </font>
    <font>
      <b val="true"/>
      <sz val="11"/>
      <color rgb="FF0F6B5C"/>
      <name val="맑은 고딕"/>
      <family val="0"/>
      <charset val="1"/>
    </font>
    <font>
      <b val="true"/>
      <sz val="10"/>
      <color rgb="FF1A2320"/>
      <name val="맑은 고딕"/>
      <family val="0"/>
      <charset val="1"/>
    </font>
    <font>
      <b val="true"/>
      <sz val="11"/>
      <color rgb="FF2F5D8A"/>
      <name val="맑은 고딕"/>
      <family val="0"/>
      <charset val="1"/>
    </font>
    <font>
      <b val="true"/>
      <sz val="11"/>
      <color rgb="FF8A5510"/>
      <name val="맑은 고딕"/>
      <family val="0"/>
      <charset val="1"/>
    </font>
    <font>
      <sz val="8"/>
      <color rgb="FF7B857F"/>
      <name val="Noto Sans CJK SC"/>
      <family val="2"/>
    </font>
    <font>
      <sz val="8"/>
      <color rgb="FF7B857F"/>
      <name val="맑은 고딕"/>
      <family val="0"/>
      <charset val="1"/>
    </font>
    <font>
      <b val="true"/>
      <sz val="16"/>
      <color rgb="FF1A2320"/>
      <name val="Noto Sans CJK SC"/>
      <family val="2"/>
    </font>
    <font>
      <b val="true"/>
      <sz val="16"/>
      <color rgb="FF1A2320"/>
      <name val="맑은 고딕"/>
      <family val="0"/>
      <charset val="1"/>
    </font>
    <font>
      <sz val="10"/>
      <color rgb="FF4A554F"/>
      <name val="Noto Sans CJK SC"/>
      <family val="2"/>
    </font>
    <font>
      <sz val="10"/>
      <color rgb="FF4A554F"/>
      <name val="맑은 고딕"/>
      <family val="0"/>
      <charset val="1"/>
    </font>
    <font>
      <b val="true"/>
      <sz val="11"/>
      <color rgb="FF0F6B5C"/>
      <name val="Noto Sans CJK SC"/>
      <family val="2"/>
    </font>
    <font>
      <b val="true"/>
      <sz val="11"/>
      <color rgb="FF1A2320"/>
      <name val="Noto Sans CJK SC"/>
      <family val="2"/>
    </font>
    <font>
      <sz val="9"/>
      <color rgb="FF8A5510"/>
      <name val="Noto Sans CJK SC"/>
      <family val="2"/>
    </font>
    <font>
      <sz val="9"/>
      <color rgb="FF8A5510"/>
      <name val="맑은 고딕"/>
      <family val="0"/>
      <charset val="1"/>
    </font>
    <font>
      <sz val="10"/>
      <color rgb="FF1A2320"/>
      <name val="Noto Sans CJK SC"/>
      <family val="2"/>
    </font>
    <font>
      <b val="true"/>
      <sz val="11"/>
      <color rgb="FF0000FF"/>
      <name val="맑은 고딕"/>
      <family val="0"/>
      <charset val="1"/>
    </font>
    <font>
      <b val="true"/>
      <sz val="9"/>
      <color rgb="FF0F6B5C"/>
      <name val="맑은 고딕"/>
      <family val="0"/>
      <charset val="1"/>
    </font>
    <font>
      <b val="true"/>
      <sz val="9"/>
      <color rgb="FF7B857F"/>
      <name val="맑은 고딕"/>
      <family val="0"/>
      <charset val="1"/>
    </font>
    <font>
      <b val="true"/>
      <sz val="9"/>
      <color rgb="FF2F5D8A"/>
      <name val="맑은 고딕"/>
      <family val="0"/>
      <charset val="1"/>
    </font>
    <font>
      <sz val="10"/>
      <color rgb="FF0F6B5C"/>
      <name val="맑은 고딕"/>
      <family val="0"/>
      <charset val="1"/>
    </font>
    <font>
      <b val="true"/>
      <sz val="12"/>
      <color rgb="FF8A3B2F"/>
      <name val="Noto Sans CJK SC"/>
      <family val="2"/>
    </font>
    <font>
      <sz val="10"/>
      <color rgb="FF8A3B2F"/>
      <name val="맑은 고딕"/>
      <family val="0"/>
      <charset val="1"/>
    </font>
    <font>
      <sz val="10"/>
      <color rgb="FF0F6B5C"/>
      <name val="Noto Sans CJK SC"/>
      <family val="2"/>
    </font>
  </fonts>
  <fills count="12">
    <fill>
      <patternFill patternType="none"/>
    </fill>
    <fill>
      <patternFill patternType="gray125"/>
    </fill>
    <fill>
      <patternFill patternType="solid">
        <fgColor rgb="FFDFEAE6"/>
        <bgColor rgb="FFE2EAF2"/>
      </patternFill>
    </fill>
    <fill>
      <patternFill patternType="solid">
        <fgColor rgb="FFF5E9DA"/>
        <bgColor rgb="FFECEEE7"/>
      </patternFill>
    </fill>
    <fill>
      <patternFill patternType="solid">
        <fgColor rgb="FF1A2320"/>
        <bgColor rgb="FF333300"/>
      </patternFill>
    </fill>
    <fill>
      <patternFill patternType="solid">
        <fgColor rgb="FF4A554F"/>
        <bgColor rgb="FF2F5D8A"/>
      </patternFill>
    </fill>
    <fill>
      <patternFill patternType="solid">
        <fgColor rgb="FFFFFDF0"/>
        <bgColor rgb="FFFFFFFF"/>
      </patternFill>
    </fill>
    <fill>
      <patternFill patternType="solid">
        <fgColor rgb="FFEFF1ED"/>
        <bgColor rgb="FFF2F4F0"/>
      </patternFill>
    </fill>
    <fill>
      <patternFill patternType="solid">
        <fgColor rgb="FFF2F4F0"/>
        <bgColor rgb="FFEFF1ED"/>
      </patternFill>
    </fill>
    <fill>
      <patternFill patternType="solid">
        <fgColor rgb="FFECEEE7"/>
        <bgColor rgb="FFEFF1ED"/>
      </patternFill>
    </fill>
    <fill>
      <patternFill patternType="solid">
        <fgColor rgb="FFFFFF00"/>
        <bgColor rgb="FFFFFF00"/>
      </patternFill>
    </fill>
    <fill>
      <patternFill patternType="solid">
        <fgColor rgb="FFE2EAF2"/>
        <bgColor rgb="FFDFEAE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9D0C8"/>
      </left>
      <right style="thin">
        <color rgb="FFC9D0C8"/>
      </right>
      <top style="medium">
        <color rgb="FF1A2320"/>
      </top>
      <bottom style="medium">
        <color rgb="FF1A2320"/>
      </bottom>
      <diagonal/>
    </border>
    <border diagonalUp="false" diagonalDown="false">
      <left style="thin">
        <color rgb="FFC9D0C8"/>
      </left>
      <right style="thin">
        <color rgb="FFC9D0C8"/>
      </right>
      <top style="thin">
        <color rgb="FFC9D0C8"/>
      </top>
      <bottom style="thin">
        <color rgb="FFC9D0C8"/>
      </bottom>
      <diagonal/>
    </border>
    <border diagonalUp="false" diagonalDown="false">
      <left style="thin">
        <color rgb="FFC9D0C8"/>
      </left>
      <right/>
      <top style="thin">
        <color rgb="FFC9D0C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6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7" fillId="6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6" fillId="6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19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9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8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2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8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2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8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3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3" fillId="8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3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8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3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8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4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8" fontId="2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1" fillId="6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3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4" fillId="9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5" fillId="9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7" fillId="9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2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9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0" fontId="58" fillId="1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0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1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맑은 고딕"/>
        <charset val="1"/>
        <family val="0"/>
        <b val="1"/>
        <color rgb="FF0F6B5C"/>
        <sz val="11"/>
      </font>
      <fill>
        <patternFill>
          <bgColor rgb="FFDFEAE6"/>
        </patternFill>
      </fill>
    </dxf>
    <dxf>
      <font>
        <name val="맑은 고딕"/>
        <charset val="1"/>
        <family val="0"/>
        <b val="1"/>
        <color rgb="FF2F5D8A"/>
        <sz val="11"/>
      </font>
      <fill>
        <patternFill>
          <bgColor rgb="FFE2EAF2"/>
        </patternFill>
      </fill>
    </dxf>
    <dxf>
      <font>
        <name val="맑은 고딕"/>
        <charset val="1"/>
        <family val="0"/>
        <b val="1"/>
        <color rgb="FF8A5510"/>
        <sz val="11"/>
      </font>
      <fill>
        <patternFill>
          <bgColor rgb="FFF5E9DA"/>
        </patternFill>
      </fill>
    </dxf>
    <dxf>
      <font>
        <name val="맑은 고딕"/>
        <charset val="1"/>
        <family val="0"/>
        <b val="1"/>
        <color rgb="FF7B857F"/>
        <sz val="11"/>
      </font>
      <fill>
        <patternFill>
          <bgColor rgb="FFECEEE7"/>
        </patternFill>
      </fill>
    </dxf>
    <dxf>
      <font>
        <name val="맑은 고딕"/>
        <charset val="1"/>
        <family val="0"/>
        <color rgb="FF8A3B2F"/>
        <sz val="9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510"/>
      <rgbColor rgb="FF800080"/>
      <rgbColor rgb="FF0F6B5C"/>
      <rgbColor rgb="FFC9D0C8"/>
      <rgbColor rgb="FF7B857F"/>
      <rgbColor rgb="FF9999FF"/>
      <rgbColor rgb="FF993366"/>
      <rgbColor rgb="FFFFFDF0"/>
      <rgbColor rgb="FFE2EAF2"/>
      <rgbColor rgb="FF660066"/>
      <rgbColor rgb="FFFF8080"/>
      <rgbColor rgb="FF0066CC"/>
      <rgbColor rgb="FFEFF1E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FEAE6"/>
      <rgbColor rgb="FFECEEE7"/>
      <rgbColor rgb="FFF5E9DA"/>
      <rgbColor rgb="FF99CCFF"/>
      <rgbColor rgb="FFFF99CC"/>
      <rgbColor rgb="FFCC99FF"/>
      <rgbColor rgb="FFF2F4F0"/>
      <rgbColor rgb="FF3366FF"/>
      <rgbColor rgb="FF33CCCC"/>
      <rgbColor rgb="FF99CC00"/>
      <rgbColor rgb="FFFFCC00"/>
      <rgbColor rgb="FFFF9900"/>
      <rgbColor rgb="FFFF6600"/>
      <rgbColor rgb="FF2F5D8A"/>
      <rgbColor rgb="FF969696"/>
      <rgbColor rgb="FF003366"/>
      <rgbColor rgb="FF339966"/>
      <rgbColor rgb="FF003300"/>
      <rgbColor rgb="FF333300"/>
      <rgbColor rgb="FF8A3B2F"/>
      <rgbColor rgb="FF993366"/>
      <rgbColor rgb="FF4A554F"/>
      <rgbColor rgb="FF1A23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5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5" min="4" style="0" width="22"/>
    <col collapsed="false" customWidth="true" hidden="false" outlineLevel="0" max="7" min="6" style="0" width="26"/>
    <col collapsed="false" customWidth="true" hidden="false" outlineLevel="0" max="9" min="8" style="0" width="24"/>
    <col collapsed="false" customWidth="true" hidden="false" outlineLevel="0" max="10" min="10" style="0" width="10"/>
    <col collapsed="false" customWidth="true" hidden="false" outlineLevel="0" max="11" min="11" style="0" width="11"/>
    <col collapsed="false" customWidth="true" hidden="false" outlineLevel="0" max="13" min="12" style="0" width="8"/>
    <col collapsed="false" customWidth="true" hidden="false" outlineLevel="0" max="14" min="14" style="0" width="9"/>
    <col collapsed="false" customWidth="true" hidden="false" outlineLevel="0" max="15" min="15" style="0" width="26"/>
    <col collapsed="false" customWidth="true" hidden="false" outlineLevel="0" max="16" min="16" style="0" width="40"/>
    <col collapsed="false" customWidth="true" hidden="false" outlineLevel="0" max="17" min="17" style="0" width="10"/>
    <col collapsed="false" customWidth="true" hidden="false" outlineLevel="0" max="18" min="18" style="0" width="13"/>
    <col collapsed="false" customWidth="true" hidden="true" outlineLevel="0" max="29" min="19" style="0" width="13"/>
  </cols>
  <sheetData>
    <row r="1" customFormat="false" ht="30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18" hidden="false" customHeight="true" outlineLevel="0" collapsed="false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customFormat="false" ht="15.75" hidden="false" customHeight="true" outlineLevel="0" collapsed="false">
      <c r="B5" s="4" t="s">
        <v>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T5" s="5" t="s">
        <v>4</v>
      </c>
    </row>
    <row r="6" customFormat="false" ht="18.75" hidden="false" customHeight="true" outlineLevel="0" collapsed="false">
      <c r="B6" s="6" t="s">
        <v>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customFormat="false" ht="33.75" hidden="false" customHeight="true" outlineLevel="0" collapsed="false">
      <c r="A7" s="7" t="s">
        <v>6</v>
      </c>
      <c r="B7" s="7" t="s">
        <v>7</v>
      </c>
      <c r="C7" s="7" t="s">
        <v>8</v>
      </c>
      <c r="D7" s="7" t="s">
        <v>9</v>
      </c>
      <c r="E7" s="8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8" t="s">
        <v>16</v>
      </c>
      <c r="L7" s="9" t="s">
        <v>17</v>
      </c>
      <c r="M7" s="10" t="s">
        <v>18</v>
      </c>
      <c r="N7" s="9" t="s">
        <v>19</v>
      </c>
      <c r="O7" s="9" t="s">
        <v>20</v>
      </c>
      <c r="P7" s="9" t="s">
        <v>21</v>
      </c>
      <c r="Q7" s="9" t="s">
        <v>22</v>
      </c>
      <c r="R7" s="9" t="s">
        <v>23</v>
      </c>
    </row>
    <row r="8" customFormat="false" ht="33.75" hidden="false" customHeight="true" outlineLevel="0" collapsed="false">
      <c r="A8" s="11" t="n">
        <v>1</v>
      </c>
      <c r="B8" s="12" t="s">
        <v>24</v>
      </c>
      <c r="C8" s="13" t="s">
        <v>25</v>
      </c>
      <c r="D8" s="14" t="s">
        <v>26</v>
      </c>
      <c r="E8" s="14" t="s">
        <v>27</v>
      </c>
      <c r="F8" s="14" t="s">
        <v>28</v>
      </c>
      <c r="G8" s="14" t="s">
        <v>29</v>
      </c>
      <c r="H8" s="14" t="s">
        <v>30</v>
      </c>
      <c r="I8" s="14" t="s">
        <v>31</v>
      </c>
      <c r="J8" s="15" t="n">
        <v>250</v>
      </c>
      <c r="K8" s="15" t="n">
        <v>10</v>
      </c>
      <c r="L8" s="16" t="n">
        <f aca="false">IF(OR($T8="",$U8="",$V8="",$W8=""),"",$T8+$U8+$V8+$W8)</f>
        <v>16</v>
      </c>
      <c r="M8" s="16" t="n">
        <f aca="false">IF(OR($T8="",$U8="",$V8="",$W8=""),"",$T8+$U8+(6-$V8)+$W8)</f>
        <v>14</v>
      </c>
      <c r="N8" s="17" t="str">
        <f aca="false">IF($B8="","",IF(OR($T8="",$U8="",$V8="",$W8="",$X8="",$Y8=""),"입력 미완성",IF(AND($L8&lt;13,$M8&lt;13),"D",IF(OR($X8=1,$Y8&lt;=2),"C",IF($L8&gt;$M8,"A","B")))))</f>
        <v>A</v>
      </c>
      <c r="O8" s="18" t="str">
        <f aca="false">IF($N8="","",IF($N8="입력 미완성","",IF($N8="D","현재는 개선 대상 아님",IF($N8="C",IF($L8&gt;$M8,"자동화","AI 보조"),IF($L8&gt;$M8,"완전 자동화","AI 보조"))&amp;IF($N8&lt;&gt;"C","",IF($Y8=1,IF($X8=1," + 사람 승인 · 보안 검토 선행"," + 보안 검토 선행"),IF($Y8=2,IF($X8=1," + 사람 승인 · 내부 보안 승인"," + 내부 보안 승인")," + 사람 승인"))))))</f>
        <v>완전 자동화</v>
      </c>
      <c r="P8" s="19" t="str">
        <f aca="false">IF($N8="","",IF($N8="입력 미완성","여섯 칸을 모두 골라 주세요",IF($Z8="","선행 조건 없음 — 바로 착수 가능",LEFT($Z8,LEN($Z8)-3))))</f>
        <v>선행 조건 없음 — 바로 착수 가능</v>
      </c>
      <c r="Q8" s="20" t="n">
        <f aca="false">IF(OR($J8="",$K8=""),"",ROUND($J8*$K8/60,1))</f>
        <v>41.7</v>
      </c>
      <c r="R8" s="20" t="n">
        <f aca="false">IF(OR($Q8="",$N8="",$N8="입력 미완성",$N8="D"),"",ROUND($Q8*IF($N8="A",'작성법과 예시'!$C$77,IF($N8="B",'작성법과 예시'!$C$78,'작성법과 예시'!$C$79)),1))</f>
        <v>29.2</v>
      </c>
      <c r="T8" s="21" t="n">
        <f aca="false">IFERROR(VALUE(LEFT($D8,1)),"")</f>
        <v>5</v>
      </c>
      <c r="U8" s="21" t="n">
        <f aca="false">IFERROR(VALUE(LEFT($E8,1)),"")</f>
        <v>2</v>
      </c>
      <c r="V8" s="21" t="n">
        <f aca="false">IFERROR(VALUE(LEFT($F8,1)),"")</f>
        <v>4</v>
      </c>
      <c r="W8" s="21" t="n">
        <f aca="false">IFERROR(VALUE(LEFT($G8,1)),"")</f>
        <v>5</v>
      </c>
      <c r="X8" s="21" t="n">
        <f aca="false">IFERROR(VALUE(LEFT($H8,1)),"")</f>
        <v>5</v>
      </c>
      <c r="Y8" s="21" t="n">
        <f aca="false">IFERROR(VALUE(LEFT($I8,1)),"")</f>
        <v>5</v>
      </c>
      <c r="Z8" s="0" t="str">
        <f aca="false">IF($N8="","",IF($N8="입력 미완성","",IF($Y8=1,"보안 검토 선행(외부 AI 사용 불가) / ",IF($Y8=2,"내부 보안 승인 필요 / ",""))&amp;IF($X8=1,"사람 최종 승인 필수 / ",IF($X8=2,"발송·제출 전 사람 검토 필수 / ",""))&amp;IF($W8&lt;=2,"입력 자료 디지털화 필요 / ",IF($W8=3,"입력 위치·양식 고정 필요 / ",""))&amp;IF($V8&lt;=2,"판단 기준 문서화 필요 / ",IF($V8=3,"예외 처리 규칙 정의 필요 / ",""))))</f>
        <v/>
      </c>
      <c r="AA8" s="21" t="n">
        <f aca="false">IF($N8="A",IF($Q8="",$L8,$Q8+1000)-ROW()/100000,"")</f>
        <v>1041.69992</v>
      </c>
      <c r="AB8" s="0" t="str">
        <f aca="false">IF($N8="B",IF($Q8="",$M8,$Q8+1000)-ROW()/100000,"")</f>
        <v/>
      </c>
      <c r="AC8" s="0" t="str">
        <f aca="false">IF($N8="C",IF($Q8="",$L8,$Q8+1000)-ROW()/100000,"")</f>
        <v/>
      </c>
    </row>
    <row r="9" customFormat="false" ht="33.75" hidden="false" customHeight="true" outlineLevel="0" collapsed="false">
      <c r="A9" s="11" t="n">
        <v>2</v>
      </c>
      <c r="B9" s="22"/>
      <c r="C9" s="15"/>
      <c r="D9" s="14"/>
      <c r="E9" s="14"/>
      <c r="F9" s="14"/>
      <c r="G9" s="14"/>
      <c r="H9" s="14"/>
      <c r="I9" s="14"/>
      <c r="J9" s="15"/>
      <c r="K9" s="15"/>
      <c r="L9" s="16" t="str">
        <f aca="false">IF(OR($T9="",$U9="",$V9="",$W9=""),"",$T9+$U9+$V9+$W9)</f>
        <v/>
      </c>
      <c r="M9" s="16" t="str">
        <f aca="false">IF(OR($T9="",$U9="",$V9="",$W9=""),"",$T9+$U9+(6-$V9)+$W9)</f>
        <v/>
      </c>
      <c r="N9" s="17" t="str">
        <f aca="false">IF($B9="","",IF(OR($T9="",$U9="",$V9="",$W9="",$X9="",$Y9=""),"입력 미완성",IF(AND($L9&lt;13,$M9&lt;13),"D",IF(OR($X9=1,$Y9&lt;=2),"C",IF($L9&gt;$M9,"A","B")))))</f>
        <v/>
      </c>
      <c r="O9" s="18" t="str">
        <f aca="false">IF($N9="","",IF($N9="입력 미완성","",IF($N9="D","현재는 개선 대상 아님",IF($N9="C",IF($L9&gt;$M9,"자동화","AI 보조"),IF($L9&gt;$M9,"완전 자동화","AI 보조"))&amp;IF($N9&lt;&gt;"C","",IF($Y9=1,IF($X9=1," + 사람 승인 · 보안 검토 선행"," + 보안 검토 선행"),IF($Y9=2,IF($X9=1," + 사람 승인 · 내부 보안 승인"," + 내부 보안 승인")," + 사람 승인"))))))</f>
        <v/>
      </c>
      <c r="P9" s="19" t="str">
        <f aca="false">IF($N9="","",IF($N9="입력 미완성","여섯 칸을 모두 골라 주세요",IF($Z9="","선행 조건 없음 — 바로 착수 가능",LEFT($Z9,LEN($Z9)-3))))</f>
        <v/>
      </c>
      <c r="Q9" s="20" t="str">
        <f aca="false">IF(OR($J9="",$K9=""),"",ROUND($J9*$K9/60,1))</f>
        <v/>
      </c>
      <c r="R9" s="20" t="str">
        <f aca="false">IF(OR($Q9="",$N9="",$N9="입력 미완성",$N9="D"),"",ROUND($Q9*IF($N9="A",'작성법과 예시'!$C$77,IF($N9="B",'작성법과 예시'!$C$78,'작성법과 예시'!$C$79)),1))</f>
        <v/>
      </c>
      <c r="T9" s="0" t="str">
        <f aca="false">IFERROR(VALUE(LEFT($D9,1)),"")</f>
        <v/>
      </c>
      <c r="U9" s="0" t="str">
        <f aca="false">IFERROR(VALUE(LEFT($E9,1)),"")</f>
        <v/>
      </c>
      <c r="V9" s="0" t="str">
        <f aca="false">IFERROR(VALUE(LEFT($F9,1)),"")</f>
        <v/>
      </c>
      <c r="W9" s="0" t="str">
        <f aca="false">IFERROR(VALUE(LEFT($G9,1)),"")</f>
        <v/>
      </c>
      <c r="X9" s="0" t="str">
        <f aca="false">IFERROR(VALUE(LEFT($H9,1)),"")</f>
        <v/>
      </c>
      <c r="Y9" s="0" t="str">
        <f aca="false">IFERROR(VALUE(LEFT($I9,1)),"")</f>
        <v/>
      </c>
      <c r="Z9" s="0" t="str">
        <f aca="false">IF($N9="","",IF($N9="입력 미완성","",IF($Y9=1,"보안 검토 선행(외부 AI 사용 불가) / ",IF($Y9=2,"내부 보안 승인 필요 / ",""))&amp;IF($X9=1,"사람 최종 승인 필수 / ",IF($X9=2,"발송·제출 전 사람 검토 필수 / ",""))&amp;IF($W9&lt;=2,"입력 자료 디지털화 필요 / ",IF($W9=3,"입력 위치·양식 고정 필요 / ",""))&amp;IF($V9&lt;=2,"판단 기준 문서화 필요 / ",IF($V9=3,"예외 처리 규칙 정의 필요 / ",""))))</f>
        <v/>
      </c>
      <c r="AA9" s="0" t="str">
        <f aca="false">IF($N9="A",IF($Q9="",$L9,$Q9+1000)-ROW()/100000,"")</f>
        <v/>
      </c>
      <c r="AB9" s="0" t="str">
        <f aca="false">IF($N9="B",IF($Q9="",$M9,$Q9+1000)-ROW()/100000,"")</f>
        <v/>
      </c>
      <c r="AC9" s="0" t="str">
        <f aca="false">IF($N9="C",IF($Q9="",$L9,$Q9+1000)-ROW()/100000,"")</f>
        <v/>
      </c>
    </row>
    <row r="10" customFormat="false" ht="33.75" hidden="false" customHeight="true" outlineLevel="0" collapsed="false">
      <c r="A10" s="11" t="n">
        <v>3</v>
      </c>
      <c r="B10" s="22"/>
      <c r="C10" s="15"/>
      <c r="D10" s="14"/>
      <c r="E10" s="14"/>
      <c r="F10" s="14"/>
      <c r="G10" s="14"/>
      <c r="H10" s="14"/>
      <c r="I10" s="14"/>
      <c r="J10" s="15"/>
      <c r="K10" s="15"/>
      <c r="L10" s="16" t="str">
        <f aca="false">IF(OR($T10="",$U10="",$V10="",$W10=""),"",$T10+$U10+$V10+$W10)</f>
        <v/>
      </c>
      <c r="M10" s="16" t="str">
        <f aca="false">IF(OR($T10="",$U10="",$V10="",$W10=""),"",$T10+$U10+(6-$V10)+$W10)</f>
        <v/>
      </c>
      <c r="N10" s="17" t="str">
        <f aca="false">IF($B10="","",IF(OR($T10="",$U10="",$V10="",$W10="",$X10="",$Y10=""),"입력 미완성",IF(AND($L10&lt;13,$M10&lt;13),"D",IF(OR($X10=1,$Y10&lt;=2),"C",IF($L10&gt;$M10,"A","B")))))</f>
        <v/>
      </c>
      <c r="O10" s="18" t="str">
        <f aca="false">IF($N10="","",IF($N10="입력 미완성","",IF($N10="D","현재는 개선 대상 아님",IF($N10="C",IF($L10&gt;$M10,"자동화","AI 보조"),IF($L10&gt;$M10,"완전 자동화","AI 보조"))&amp;IF($N10&lt;&gt;"C","",IF($Y10=1,IF($X10=1," + 사람 승인 · 보안 검토 선행"," + 보안 검토 선행"),IF($Y10=2,IF($X10=1," + 사람 승인 · 내부 보안 승인"," + 내부 보안 승인")," + 사람 승인"))))))</f>
        <v/>
      </c>
      <c r="P10" s="19" t="str">
        <f aca="false">IF($N10="","",IF($N10="입력 미완성","여섯 칸을 모두 골라 주세요",IF($Z10="","선행 조건 없음 — 바로 착수 가능",LEFT($Z10,LEN($Z10)-3))))</f>
        <v/>
      </c>
      <c r="Q10" s="20" t="str">
        <f aca="false">IF(OR($J10="",$K10=""),"",ROUND($J10*$K10/60,1))</f>
        <v/>
      </c>
      <c r="R10" s="20" t="str">
        <f aca="false">IF(OR($Q10="",$N10="",$N10="입력 미완성",$N10="D"),"",ROUND($Q10*IF($N10="A",'작성법과 예시'!$C$77,IF($N10="B",'작성법과 예시'!$C$78,'작성법과 예시'!$C$79)),1))</f>
        <v/>
      </c>
      <c r="T10" s="0" t="str">
        <f aca="false">IFERROR(VALUE(LEFT($D10,1)),"")</f>
        <v/>
      </c>
      <c r="U10" s="0" t="str">
        <f aca="false">IFERROR(VALUE(LEFT($E10,1)),"")</f>
        <v/>
      </c>
      <c r="V10" s="0" t="str">
        <f aca="false">IFERROR(VALUE(LEFT($F10,1)),"")</f>
        <v/>
      </c>
      <c r="W10" s="0" t="str">
        <f aca="false">IFERROR(VALUE(LEFT($G10,1)),"")</f>
        <v/>
      </c>
      <c r="X10" s="0" t="str">
        <f aca="false">IFERROR(VALUE(LEFT($H10,1)),"")</f>
        <v/>
      </c>
      <c r="Y10" s="0" t="str">
        <f aca="false">IFERROR(VALUE(LEFT($I10,1)),"")</f>
        <v/>
      </c>
      <c r="Z10" s="0" t="str">
        <f aca="false">IF($N10="","",IF($N10="입력 미완성","",IF($Y10=1,"보안 검토 선행(외부 AI 사용 불가) / ",IF($Y10=2,"내부 보안 승인 필요 / ",""))&amp;IF($X10=1,"사람 최종 승인 필수 / ",IF($X10=2,"발송·제출 전 사람 검토 필수 / ",""))&amp;IF($W10&lt;=2,"입력 자료 디지털화 필요 / ",IF($W10=3,"입력 위치·양식 고정 필요 / ",""))&amp;IF($V10&lt;=2,"판단 기준 문서화 필요 / ",IF($V10=3,"예외 처리 규칙 정의 필요 / ",""))))</f>
        <v/>
      </c>
      <c r="AA10" s="0" t="str">
        <f aca="false">IF($N10="A",IF($Q10="",$L10,$Q10+1000)-ROW()/100000,"")</f>
        <v/>
      </c>
      <c r="AB10" s="0" t="str">
        <f aca="false">IF($N10="B",IF($Q10="",$M10,$Q10+1000)-ROW()/100000,"")</f>
        <v/>
      </c>
      <c r="AC10" s="0" t="str">
        <f aca="false">IF($N10="C",IF($Q10="",$L10,$Q10+1000)-ROW()/100000,"")</f>
        <v/>
      </c>
    </row>
    <row r="11" customFormat="false" ht="33.75" hidden="false" customHeight="true" outlineLevel="0" collapsed="false">
      <c r="A11" s="11" t="n">
        <v>4</v>
      </c>
      <c r="B11" s="22"/>
      <c r="C11" s="15"/>
      <c r="D11" s="14"/>
      <c r="E11" s="14"/>
      <c r="F11" s="14"/>
      <c r="G11" s="14"/>
      <c r="H11" s="14"/>
      <c r="I11" s="14"/>
      <c r="J11" s="15"/>
      <c r="K11" s="15"/>
      <c r="L11" s="16" t="str">
        <f aca="false">IF(OR($T11="",$U11="",$V11="",$W11=""),"",$T11+$U11+$V11+$W11)</f>
        <v/>
      </c>
      <c r="M11" s="16" t="str">
        <f aca="false">IF(OR($T11="",$U11="",$V11="",$W11=""),"",$T11+$U11+(6-$V11)+$W11)</f>
        <v/>
      </c>
      <c r="N11" s="17" t="str">
        <f aca="false">IF($B11="","",IF(OR($T11="",$U11="",$V11="",$W11="",$X11="",$Y11=""),"입력 미완성",IF(AND($L11&lt;13,$M11&lt;13),"D",IF(OR($X11=1,$Y11&lt;=2),"C",IF($L11&gt;$M11,"A","B")))))</f>
        <v/>
      </c>
      <c r="O11" s="18" t="str">
        <f aca="false">IF($N11="","",IF($N11="입력 미완성","",IF($N11="D","현재는 개선 대상 아님",IF($N11="C",IF($L11&gt;$M11,"자동화","AI 보조"),IF($L11&gt;$M11,"완전 자동화","AI 보조"))&amp;IF($N11&lt;&gt;"C","",IF($Y11=1,IF($X11=1," + 사람 승인 · 보안 검토 선행"," + 보안 검토 선행"),IF($Y11=2,IF($X11=1," + 사람 승인 · 내부 보안 승인"," + 내부 보안 승인")," + 사람 승인"))))))</f>
        <v/>
      </c>
      <c r="P11" s="19" t="str">
        <f aca="false">IF($N11="","",IF($N11="입력 미완성","여섯 칸을 모두 골라 주세요",IF($Z11="","선행 조건 없음 — 바로 착수 가능",LEFT($Z11,LEN($Z11)-3))))</f>
        <v/>
      </c>
      <c r="Q11" s="20" t="str">
        <f aca="false">IF(OR($J11="",$K11=""),"",ROUND($J11*$K11/60,1))</f>
        <v/>
      </c>
      <c r="R11" s="20" t="str">
        <f aca="false">IF(OR($Q11="",$N11="",$N11="입력 미완성",$N11="D"),"",ROUND($Q11*IF($N11="A",'작성법과 예시'!$C$77,IF($N11="B",'작성법과 예시'!$C$78,'작성법과 예시'!$C$79)),1))</f>
        <v/>
      </c>
      <c r="T11" s="0" t="str">
        <f aca="false">IFERROR(VALUE(LEFT($D11,1)),"")</f>
        <v/>
      </c>
      <c r="U11" s="0" t="str">
        <f aca="false">IFERROR(VALUE(LEFT($E11,1)),"")</f>
        <v/>
      </c>
      <c r="V11" s="0" t="str">
        <f aca="false">IFERROR(VALUE(LEFT($F11,1)),"")</f>
        <v/>
      </c>
      <c r="W11" s="0" t="str">
        <f aca="false">IFERROR(VALUE(LEFT($G11,1)),"")</f>
        <v/>
      </c>
      <c r="X11" s="0" t="str">
        <f aca="false">IFERROR(VALUE(LEFT($H11,1)),"")</f>
        <v/>
      </c>
      <c r="Y11" s="0" t="str">
        <f aca="false">IFERROR(VALUE(LEFT($I11,1)),"")</f>
        <v/>
      </c>
      <c r="Z11" s="0" t="str">
        <f aca="false">IF($N11="","",IF($N11="입력 미완성","",IF($Y11=1,"보안 검토 선행(외부 AI 사용 불가) / ",IF($Y11=2,"내부 보안 승인 필요 / ",""))&amp;IF($X11=1,"사람 최종 승인 필수 / ",IF($X11=2,"발송·제출 전 사람 검토 필수 / ",""))&amp;IF($W11&lt;=2,"입력 자료 디지털화 필요 / ",IF($W11=3,"입력 위치·양식 고정 필요 / ",""))&amp;IF($V11&lt;=2,"판단 기준 문서화 필요 / ",IF($V11=3,"예외 처리 규칙 정의 필요 / ",""))))</f>
        <v/>
      </c>
      <c r="AA11" s="0" t="str">
        <f aca="false">IF($N11="A",IF($Q11="",$L11,$Q11+1000)-ROW()/100000,"")</f>
        <v/>
      </c>
      <c r="AB11" s="0" t="str">
        <f aca="false">IF($N11="B",IF($Q11="",$M11,$Q11+1000)-ROW()/100000,"")</f>
        <v/>
      </c>
      <c r="AC11" s="0" t="str">
        <f aca="false">IF($N11="C",IF($Q11="",$L11,$Q11+1000)-ROW()/100000,"")</f>
        <v/>
      </c>
    </row>
    <row r="12" customFormat="false" ht="33.75" hidden="false" customHeight="true" outlineLevel="0" collapsed="false">
      <c r="A12" s="11" t="n">
        <v>5</v>
      </c>
      <c r="B12" s="22"/>
      <c r="C12" s="15"/>
      <c r="D12" s="14"/>
      <c r="E12" s="14"/>
      <c r="F12" s="14"/>
      <c r="G12" s="14"/>
      <c r="H12" s="14"/>
      <c r="I12" s="14"/>
      <c r="J12" s="15"/>
      <c r="K12" s="15"/>
      <c r="L12" s="16" t="str">
        <f aca="false">IF(OR($T12="",$U12="",$V12="",$W12=""),"",$T12+$U12+$V12+$W12)</f>
        <v/>
      </c>
      <c r="M12" s="16" t="str">
        <f aca="false">IF(OR($T12="",$U12="",$V12="",$W12=""),"",$T12+$U12+(6-$V12)+$W12)</f>
        <v/>
      </c>
      <c r="N12" s="17" t="str">
        <f aca="false">IF($B12="","",IF(OR($T12="",$U12="",$V12="",$W12="",$X12="",$Y12=""),"입력 미완성",IF(AND($L12&lt;13,$M12&lt;13),"D",IF(OR($X12=1,$Y12&lt;=2),"C",IF($L12&gt;$M12,"A","B")))))</f>
        <v/>
      </c>
      <c r="O12" s="18" t="str">
        <f aca="false">IF($N12="","",IF($N12="입력 미완성","",IF($N12="D","현재는 개선 대상 아님",IF($N12="C",IF($L12&gt;$M12,"자동화","AI 보조"),IF($L12&gt;$M12,"완전 자동화","AI 보조"))&amp;IF($N12&lt;&gt;"C","",IF($Y12=1,IF($X12=1," + 사람 승인 · 보안 검토 선행"," + 보안 검토 선행"),IF($Y12=2,IF($X12=1," + 사람 승인 · 내부 보안 승인"," + 내부 보안 승인")," + 사람 승인"))))))</f>
        <v/>
      </c>
      <c r="P12" s="19" t="str">
        <f aca="false">IF($N12="","",IF($N12="입력 미완성","여섯 칸을 모두 골라 주세요",IF($Z12="","선행 조건 없음 — 바로 착수 가능",LEFT($Z12,LEN($Z12)-3))))</f>
        <v/>
      </c>
      <c r="Q12" s="20" t="str">
        <f aca="false">IF(OR($J12="",$K12=""),"",ROUND($J12*$K12/60,1))</f>
        <v/>
      </c>
      <c r="R12" s="20" t="str">
        <f aca="false">IF(OR($Q12="",$N12="",$N12="입력 미완성",$N12="D"),"",ROUND($Q12*IF($N12="A",'작성법과 예시'!$C$77,IF($N12="B",'작성법과 예시'!$C$78,'작성법과 예시'!$C$79)),1))</f>
        <v/>
      </c>
      <c r="T12" s="0" t="str">
        <f aca="false">IFERROR(VALUE(LEFT($D12,1)),"")</f>
        <v/>
      </c>
      <c r="U12" s="0" t="str">
        <f aca="false">IFERROR(VALUE(LEFT($E12,1)),"")</f>
        <v/>
      </c>
      <c r="V12" s="0" t="str">
        <f aca="false">IFERROR(VALUE(LEFT($F12,1)),"")</f>
        <v/>
      </c>
      <c r="W12" s="0" t="str">
        <f aca="false">IFERROR(VALUE(LEFT($G12,1)),"")</f>
        <v/>
      </c>
      <c r="X12" s="0" t="str">
        <f aca="false">IFERROR(VALUE(LEFT($H12,1)),"")</f>
        <v/>
      </c>
      <c r="Y12" s="0" t="str">
        <f aca="false">IFERROR(VALUE(LEFT($I12,1)),"")</f>
        <v/>
      </c>
      <c r="Z12" s="0" t="str">
        <f aca="false">IF($N12="","",IF($N12="입력 미완성","",IF($Y12=1,"보안 검토 선행(외부 AI 사용 불가) / ",IF($Y12=2,"내부 보안 승인 필요 / ",""))&amp;IF($X12=1,"사람 최종 승인 필수 / ",IF($X12=2,"발송·제출 전 사람 검토 필수 / ",""))&amp;IF($W12&lt;=2,"입력 자료 디지털화 필요 / ",IF($W12=3,"입력 위치·양식 고정 필요 / ",""))&amp;IF($V12&lt;=2,"판단 기준 문서화 필요 / ",IF($V12=3,"예외 처리 규칙 정의 필요 / ",""))))</f>
        <v/>
      </c>
      <c r="AA12" s="0" t="str">
        <f aca="false">IF($N12="A",IF($Q12="",$L12,$Q12+1000)-ROW()/100000,"")</f>
        <v/>
      </c>
      <c r="AB12" s="0" t="str">
        <f aca="false">IF($N12="B",IF($Q12="",$M12,$Q12+1000)-ROW()/100000,"")</f>
        <v/>
      </c>
      <c r="AC12" s="0" t="str">
        <f aca="false">IF($N12="C",IF($Q12="",$L12,$Q12+1000)-ROW()/100000,"")</f>
        <v/>
      </c>
    </row>
    <row r="13" customFormat="false" ht="33.75" hidden="false" customHeight="true" outlineLevel="0" collapsed="false">
      <c r="A13" s="11" t="n">
        <v>6</v>
      </c>
      <c r="B13" s="22"/>
      <c r="C13" s="15"/>
      <c r="D13" s="14"/>
      <c r="E13" s="14"/>
      <c r="F13" s="14"/>
      <c r="G13" s="14"/>
      <c r="H13" s="14"/>
      <c r="I13" s="14"/>
      <c r="J13" s="15"/>
      <c r="K13" s="15"/>
      <c r="L13" s="16" t="str">
        <f aca="false">IF(OR($T13="",$U13="",$V13="",$W13=""),"",$T13+$U13+$V13+$W13)</f>
        <v/>
      </c>
      <c r="M13" s="16" t="str">
        <f aca="false">IF(OR($T13="",$U13="",$V13="",$W13=""),"",$T13+$U13+(6-$V13)+$W13)</f>
        <v/>
      </c>
      <c r="N13" s="17" t="str">
        <f aca="false">IF($B13="","",IF(OR($T13="",$U13="",$V13="",$W13="",$X13="",$Y13=""),"입력 미완성",IF(AND($L13&lt;13,$M13&lt;13),"D",IF(OR($X13=1,$Y13&lt;=2),"C",IF($L13&gt;$M13,"A","B")))))</f>
        <v/>
      </c>
      <c r="O13" s="18" t="str">
        <f aca="false">IF($N13="","",IF($N13="입력 미완성","",IF($N13="D","현재는 개선 대상 아님",IF($N13="C",IF($L13&gt;$M13,"자동화","AI 보조"),IF($L13&gt;$M13,"완전 자동화","AI 보조"))&amp;IF($N13&lt;&gt;"C","",IF($Y13=1,IF($X13=1," + 사람 승인 · 보안 검토 선행"," + 보안 검토 선행"),IF($Y13=2,IF($X13=1," + 사람 승인 · 내부 보안 승인"," + 내부 보안 승인")," + 사람 승인"))))))</f>
        <v/>
      </c>
      <c r="P13" s="19" t="str">
        <f aca="false">IF($N13="","",IF($N13="입력 미완성","여섯 칸을 모두 골라 주세요",IF($Z13="","선행 조건 없음 — 바로 착수 가능",LEFT($Z13,LEN($Z13)-3))))</f>
        <v/>
      </c>
      <c r="Q13" s="20" t="str">
        <f aca="false">IF(OR($J13="",$K13=""),"",ROUND($J13*$K13/60,1))</f>
        <v/>
      </c>
      <c r="R13" s="20" t="str">
        <f aca="false">IF(OR($Q13="",$N13="",$N13="입력 미완성",$N13="D"),"",ROUND($Q13*IF($N13="A",'작성법과 예시'!$C$77,IF($N13="B",'작성법과 예시'!$C$78,'작성법과 예시'!$C$79)),1))</f>
        <v/>
      </c>
      <c r="T13" s="0" t="str">
        <f aca="false">IFERROR(VALUE(LEFT($D13,1)),"")</f>
        <v/>
      </c>
      <c r="U13" s="0" t="str">
        <f aca="false">IFERROR(VALUE(LEFT($E13,1)),"")</f>
        <v/>
      </c>
      <c r="V13" s="0" t="str">
        <f aca="false">IFERROR(VALUE(LEFT($F13,1)),"")</f>
        <v/>
      </c>
      <c r="W13" s="0" t="str">
        <f aca="false">IFERROR(VALUE(LEFT($G13,1)),"")</f>
        <v/>
      </c>
      <c r="X13" s="0" t="str">
        <f aca="false">IFERROR(VALUE(LEFT($H13,1)),"")</f>
        <v/>
      </c>
      <c r="Y13" s="0" t="str">
        <f aca="false">IFERROR(VALUE(LEFT($I13,1)),"")</f>
        <v/>
      </c>
      <c r="Z13" s="0" t="str">
        <f aca="false">IF($N13="","",IF($N13="입력 미완성","",IF($Y13=1,"보안 검토 선행(외부 AI 사용 불가) / ",IF($Y13=2,"내부 보안 승인 필요 / ",""))&amp;IF($X13=1,"사람 최종 승인 필수 / ",IF($X13=2,"발송·제출 전 사람 검토 필수 / ",""))&amp;IF($W13&lt;=2,"입력 자료 디지털화 필요 / ",IF($W13=3,"입력 위치·양식 고정 필요 / ",""))&amp;IF($V13&lt;=2,"판단 기준 문서화 필요 / ",IF($V13=3,"예외 처리 규칙 정의 필요 / ",""))))</f>
        <v/>
      </c>
      <c r="AA13" s="0" t="str">
        <f aca="false">IF($N13="A",IF($Q13="",$L13,$Q13+1000)-ROW()/100000,"")</f>
        <v/>
      </c>
      <c r="AB13" s="0" t="str">
        <f aca="false">IF($N13="B",IF($Q13="",$M13,$Q13+1000)-ROW()/100000,"")</f>
        <v/>
      </c>
      <c r="AC13" s="0" t="str">
        <f aca="false">IF($N13="C",IF($Q13="",$L13,$Q13+1000)-ROW()/100000,"")</f>
        <v/>
      </c>
    </row>
    <row r="14" customFormat="false" ht="33.75" hidden="false" customHeight="true" outlineLevel="0" collapsed="false">
      <c r="A14" s="11" t="n">
        <v>7</v>
      </c>
      <c r="B14" s="22"/>
      <c r="C14" s="15"/>
      <c r="D14" s="14"/>
      <c r="E14" s="14"/>
      <c r="F14" s="14"/>
      <c r="G14" s="14"/>
      <c r="H14" s="14"/>
      <c r="I14" s="14"/>
      <c r="J14" s="15"/>
      <c r="K14" s="15"/>
      <c r="L14" s="16" t="str">
        <f aca="false">IF(OR($T14="",$U14="",$V14="",$W14=""),"",$T14+$U14+$V14+$W14)</f>
        <v/>
      </c>
      <c r="M14" s="16" t="str">
        <f aca="false">IF(OR($T14="",$U14="",$V14="",$W14=""),"",$T14+$U14+(6-$V14)+$W14)</f>
        <v/>
      </c>
      <c r="N14" s="17" t="str">
        <f aca="false">IF($B14="","",IF(OR($T14="",$U14="",$V14="",$W14="",$X14="",$Y14=""),"입력 미완성",IF(AND($L14&lt;13,$M14&lt;13),"D",IF(OR($X14=1,$Y14&lt;=2),"C",IF($L14&gt;$M14,"A","B")))))</f>
        <v/>
      </c>
      <c r="O14" s="18" t="str">
        <f aca="false">IF($N14="","",IF($N14="입력 미완성","",IF($N14="D","현재는 개선 대상 아님",IF($N14="C",IF($L14&gt;$M14,"자동화","AI 보조"),IF($L14&gt;$M14,"완전 자동화","AI 보조"))&amp;IF($N14&lt;&gt;"C","",IF($Y14=1,IF($X14=1," + 사람 승인 · 보안 검토 선행"," + 보안 검토 선행"),IF($Y14=2,IF($X14=1," + 사람 승인 · 내부 보안 승인"," + 내부 보안 승인")," + 사람 승인"))))))</f>
        <v/>
      </c>
      <c r="P14" s="19" t="str">
        <f aca="false">IF($N14="","",IF($N14="입력 미완성","여섯 칸을 모두 골라 주세요",IF($Z14="","선행 조건 없음 — 바로 착수 가능",LEFT($Z14,LEN($Z14)-3))))</f>
        <v/>
      </c>
      <c r="Q14" s="20" t="str">
        <f aca="false">IF(OR($J14="",$K14=""),"",ROUND($J14*$K14/60,1))</f>
        <v/>
      </c>
      <c r="R14" s="20" t="str">
        <f aca="false">IF(OR($Q14="",$N14="",$N14="입력 미완성",$N14="D"),"",ROUND($Q14*IF($N14="A",'작성법과 예시'!$C$77,IF($N14="B",'작성법과 예시'!$C$78,'작성법과 예시'!$C$79)),1))</f>
        <v/>
      </c>
      <c r="T14" s="0" t="str">
        <f aca="false">IFERROR(VALUE(LEFT($D14,1)),"")</f>
        <v/>
      </c>
      <c r="U14" s="0" t="str">
        <f aca="false">IFERROR(VALUE(LEFT($E14,1)),"")</f>
        <v/>
      </c>
      <c r="V14" s="0" t="str">
        <f aca="false">IFERROR(VALUE(LEFT($F14,1)),"")</f>
        <v/>
      </c>
      <c r="W14" s="0" t="str">
        <f aca="false">IFERROR(VALUE(LEFT($G14,1)),"")</f>
        <v/>
      </c>
      <c r="X14" s="0" t="str">
        <f aca="false">IFERROR(VALUE(LEFT($H14,1)),"")</f>
        <v/>
      </c>
      <c r="Y14" s="0" t="str">
        <f aca="false">IFERROR(VALUE(LEFT($I14,1)),"")</f>
        <v/>
      </c>
      <c r="Z14" s="0" t="str">
        <f aca="false">IF($N14="","",IF($N14="입력 미완성","",IF($Y14=1,"보안 검토 선행(외부 AI 사용 불가) / ",IF($Y14=2,"내부 보안 승인 필요 / ",""))&amp;IF($X14=1,"사람 최종 승인 필수 / ",IF($X14=2,"발송·제출 전 사람 검토 필수 / ",""))&amp;IF($W14&lt;=2,"입력 자료 디지털화 필요 / ",IF($W14=3,"입력 위치·양식 고정 필요 / ",""))&amp;IF($V14&lt;=2,"판단 기준 문서화 필요 / ",IF($V14=3,"예외 처리 규칙 정의 필요 / ",""))))</f>
        <v/>
      </c>
      <c r="AA14" s="0" t="str">
        <f aca="false">IF($N14="A",IF($Q14="",$L14,$Q14+1000)-ROW()/100000,"")</f>
        <v/>
      </c>
      <c r="AB14" s="0" t="str">
        <f aca="false">IF($N14="B",IF($Q14="",$M14,$Q14+1000)-ROW()/100000,"")</f>
        <v/>
      </c>
      <c r="AC14" s="0" t="str">
        <f aca="false">IF($N14="C",IF($Q14="",$L14,$Q14+1000)-ROW()/100000,"")</f>
        <v/>
      </c>
    </row>
    <row r="15" customFormat="false" ht="33.75" hidden="false" customHeight="true" outlineLevel="0" collapsed="false">
      <c r="A15" s="11" t="n">
        <v>8</v>
      </c>
      <c r="B15" s="22"/>
      <c r="C15" s="15"/>
      <c r="D15" s="14"/>
      <c r="E15" s="14"/>
      <c r="F15" s="14"/>
      <c r="G15" s="14"/>
      <c r="H15" s="14"/>
      <c r="I15" s="14"/>
      <c r="J15" s="15"/>
      <c r="K15" s="15"/>
      <c r="L15" s="16" t="str">
        <f aca="false">IF(OR($T15="",$U15="",$V15="",$W15=""),"",$T15+$U15+$V15+$W15)</f>
        <v/>
      </c>
      <c r="M15" s="16" t="str">
        <f aca="false">IF(OR($T15="",$U15="",$V15="",$W15=""),"",$T15+$U15+(6-$V15)+$W15)</f>
        <v/>
      </c>
      <c r="N15" s="17" t="str">
        <f aca="false">IF($B15="","",IF(OR($T15="",$U15="",$V15="",$W15="",$X15="",$Y15=""),"입력 미완성",IF(AND($L15&lt;13,$M15&lt;13),"D",IF(OR($X15=1,$Y15&lt;=2),"C",IF($L15&gt;$M15,"A","B")))))</f>
        <v/>
      </c>
      <c r="O15" s="18" t="str">
        <f aca="false">IF($N15="","",IF($N15="입력 미완성","",IF($N15="D","현재는 개선 대상 아님",IF($N15="C",IF($L15&gt;$M15,"자동화","AI 보조"),IF($L15&gt;$M15,"완전 자동화","AI 보조"))&amp;IF($N15&lt;&gt;"C","",IF($Y15=1,IF($X15=1," + 사람 승인 · 보안 검토 선행"," + 보안 검토 선행"),IF($Y15=2,IF($X15=1," + 사람 승인 · 내부 보안 승인"," + 내부 보안 승인")," + 사람 승인"))))))</f>
        <v/>
      </c>
      <c r="P15" s="19" t="str">
        <f aca="false">IF($N15="","",IF($N15="입력 미완성","여섯 칸을 모두 골라 주세요",IF($Z15="","선행 조건 없음 — 바로 착수 가능",LEFT($Z15,LEN($Z15)-3))))</f>
        <v/>
      </c>
      <c r="Q15" s="20" t="str">
        <f aca="false">IF(OR($J15="",$K15=""),"",ROUND($J15*$K15/60,1))</f>
        <v/>
      </c>
      <c r="R15" s="20" t="str">
        <f aca="false">IF(OR($Q15="",$N15="",$N15="입력 미완성",$N15="D"),"",ROUND($Q15*IF($N15="A",'작성법과 예시'!$C$77,IF($N15="B",'작성법과 예시'!$C$78,'작성법과 예시'!$C$79)),1))</f>
        <v/>
      </c>
      <c r="T15" s="0" t="str">
        <f aca="false">IFERROR(VALUE(LEFT($D15,1)),"")</f>
        <v/>
      </c>
      <c r="U15" s="0" t="str">
        <f aca="false">IFERROR(VALUE(LEFT($E15,1)),"")</f>
        <v/>
      </c>
      <c r="V15" s="0" t="str">
        <f aca="false">IFERROR(VALUE(LEFT($F15,1)),"")</f>
        <v/>
      </c>
      <c r="W15" s="0" t="str">
        <f aca="false">IFERROR(VALUE(LEFT($G15,1)),"")</f>
        <v/>
      </c>
      <c r="X15" s="0" t="str">
        <f aca="false">IFERROR(VALUE(LEFT($H15,1)),"")</f>
        <v/>
      </c>
      <c r="Y15" s="0" t="str">
        <f aca="false">IFERROR(VALUE(LEFT($I15,1)),"")</f>
        <v/>
      </c>
      <c r="Z15" s="0" t="str">
        <f aca="false">IF($N15="","",IF($N15="입력 미완성","",IF($Y15=1,"보안 검토 선행(외부 AI 사용 불가) / ",IF($Y15=2,"내부 보안 승인 필요 / ",""))&amp;IF($X15=1,"사람 최종 승인 필수 / ",IF($X15=2,"발송·제출 전 사람 검토 필수 / ",""))&amp;IF($W15&lt;=2,"입력 자료 디지털화 필요 / ",IF($W15=3,"입력 위치·양식 고정 필요 / ",""))&amp;IF($V15&lt;=2,"판단 기준 문서화 필요 / ",IF($V15=3,"예외 처리 규칙 정의 필요 / ",""))))</f>
        <v/>
      </c>
      <c r="AA15" s="0" t="str">
        <f aca="false">IF($N15="A",IF($Q15="",$L15,$Q15+1000)-ROW()/100000,"")</f>
        <v/>
      </c>
      <c r="AB15" s="0" t="str">
        <f aca="false">IF($N15="B",IF($Q15="",$M15,$Q15+1000)-ROW()/100000,"")</f>
        <v/>
      </c>
      <c r="AC15" s="0" t="str">
        <f aca="false">IF($N15="C",IF($Q15="",$L15,$Q15+1000)-ROW()/100000,"")</f>
        <v/>
      </c>
    </row>
    <row r="16" customFormat="false" ht="33.75" hidden="false" customHeight="true" outlineLevel="0" collapsed="false">
      <c r="A16" s="11" t="n">
        <v>9</v>
      </c>
      <c r="B16" s="22"/>
      <c r="C16" s="15"/>
      <c r="D16" s="14"/>
      <c r="E16" s="14"/>
      <c r="F16" s="14"/>
      <c r="G16" s="14"/>
      <c r="H16" s="14"/>
      <c r="I16" s="14"/>
      <c r="J16" s="15"/>
      <c r="K16" s="15"/>
      <c r="L16" s="16" t="str">
        <f aca="false">IF(OR($T16="",$U16="",$V16="",$W16=""),"",$T16+$U16+$V16+$W16)</f>
        <v/>
      </c>
      <c r="M16" s="16" t="str">
        <f aca="false">IF(OR($T16="",$U16="",$V16="",$W16=""),"",$T16+$U16+(6-$V16)+$W16)</f>
        <v/>
      </c>
      <c r="N16" s="17" t="str">
        <f aca="false">IF($B16="","",IF(OR($T16="",$U16="",$V16="",$W16="",$X16="",$Y16=""),"입력 미완성",IF(AND($L16&lt;13,$M16&lt;13),"D",IF(OR($X16=1,$Y16&lt;=2),"C",IF($L16&gt;$M16,"A","B")))))</f>
        <v/>
      </c>
      <c r="O16" s="18" t="str">
        <f aca="false">IF($N16="","",IF($N16="입력 미완성","",IF($N16="D","현재는 개선 대상 아님",IF($N16="C",IF($L16&gt;$M16,"자동화","AI 보조"),IF($L16&gt;$M16,"완전 자동화","AI 보조"))&amp;IF($N16&lt;&gt;"C","",IF($Y16=1,IF($X16=1," + 사람 승인 · 보안 검토 선행"," + 보안 검토 선행"),IF($Y16=2,IF($X16=1," + 사람 승인 · 내부 보안 승인"," + 내부 보안 승인")," + 사람 승인"))))))</f>
        <v/>
      </c>
      <c r="P16" s="19" t="str">
        <f aca="false">IF($N16="","",IF($N16="입력 미완성","여섯 칸을 모두 골라 주세요",IF($Z16="","선행 조건 없음 — 바로 착수 가능",LEFT($Z16,LEN($Z16)-3))))</f>
        <v/>
      </c>
      <c r="Q16" s="20" t="str">
        <f aca="false">IF(OR($J16="",$K16=""),"",ROUND($J16*$K16/60,1))</f>
        <v/>
      </c>
      <c r="R16" s="20" t="str">
        <f aca="false">IF(OR($Q16="",$N16="",$N16="입력 미완성",$N16="D"),"",ROUND($Q16*IF($N16="A",'작성법과 예시'!$C$77,IF($N16="B",'작성법과 예시'!$C$78,'작성법과 예시'!$C$79)),1))</f>
        <v/>
      </c>
      <c r="T16" s="0" t="str">
        <f aca="false">IFERROR(VALUE(LEFT($D16,1)),"")</f>
        <v/>
      </c>
      <c r="U16" s="0" t="str">
        <f aca="false">IFERROR(VALUE(LEFT($E16,1)),"")</f>
        <v/>
      </c>
      <c r="V16" s="0" t="str">
        <f aca="false">IFERROR(VALUE(LEFT($F16,1)),"")</f>
        <v/>
      </c>
      <c r="W16" s="0" t="str">
        <f aca="false">IFERROR(VALUE(LEFT($G16,1)),"")</f>
        <v/>
      </c>
      <c r="X16" s="0" t="str">
        <f aca="false">IFERROR(VALUE(LEFT($H16,1)),"")</f>
        <v/>
      </c>
      <c r="Y16" s="0" t="str">
        <f aca="false">IFERROR(VALUE(LEFT($I16,1)),"")</f>
        <v/>
      </c>
      <c r="Z16" s="0" t="str">
        <f aca="false">IF($N16="","",IF($N16="입력 미완성","",IF($Y16=1,"보안 검토 선행(외부 AI 사용 불가) / ",IF($Y16=2,"내부 보안 승인 필요 / ",""))&amp;IF($X16=1,"사람 최종 승인 필수 / ",IF($X16=2,"발송·제출 전 사람 검토 필수 / ",""))&amp;IF($W16&lt;=2,"입력 자료 디지털화 필요 / ",IF($W16=3,"입력 위치·양식 고정 필요 / ",""))&amp;IF($V16&lt;=2,"판단 기준 문서화 필요 / ",IF($V16=3,"예외 처리 규칙 정의 필요 / ",""))))</f>
        <v/>
      </c>
      <c r="AA16" s="0" t="str">
        <f aca="false">IF($N16="A",IF($Q16="",$L16,$Q16+1000)-ROW()/100000,"")</f>
        <v/>
      </c>
      <c r="AB16" s="0" t="str">
        <f aca="false">IF($N16="B",IF($Q16="",$M16,$Q16+1000)-ROW()/100000,"")</f>
        <v/>
      </c>
      <c r="AC16" s="0" t="str">
        <f aca="false">IF($N16="C",IF($Q16="",$L16,$Q16+1000)-ROW()/100000,"")</f>
        <v/>
      </c>
    </row>
    <row r="17" customFormat="false" ht="33.75" hidden="false" customHeight="true" outlineLevel="0" collapsed="false">
      <c r="A17" s="11" t="n">
        <v>10</v>
      </c>
      <c r="B17" s="22"/>
      <c r="C17" s="15"/>
      <c r="D17" s="14"/>
      <c r="E17" s="14"/>
      <c r="F17" s="14"/>
      <c r="G17" s="14"/>
      <c r="H17" s="14"/>
      <c r="I17" s="14"/>
      <c r="J17" s="15"/>
      <c r="K17" s="15"/>
      <c r="L17" s="16" t="str">
        <f aca="false">IF(OR($T17="",$U17="",$V17="",$W17=""),"",$T17+$U17+$V17+$W17)</f>
        <v/>
      </c>
      <c r="M17" s="16" t="str">
        <f aca="false">IF(OR($T17="",$U17="",$V17="",$W17=""),"",$T17+$U17+(6-$V17)+$W17)</f>
        <v/>
      </c>
      <c r="N17" s="17" t="str">
        <f aca="false">IF($B17="","",IF(OR($T17="",$U17="",$V17="",$W17="",$X17="",$Y17=""),"입력 미완성",IF(AND($L17&lt;13,$M17&lt;13),"D",IF(OR($X17=1,$Y17&lt;=2),"C",IF($L17&gt;$M17,"A","B")))))</f>
        <v/>
      </c>
      <c r="O17" s="18" t="str">
        <f aca="false">IF($N17="","",IF($N17="입력 미완성","",IF($N17="D","현재는 개선 대상 아님",IF($N17="C",IF($L17&gt;$M17,"자동화","AI 보조"),IF($L17&gt;$M17,"완전 자동화","AI 보조"))&amp;IF($N17&lt;&gt;"C","",IF($Y17=1,IF($X17=1," + 사람 승인 · 보안 검토 선행"," + 보안 검토 선행"),IF($Y17=2,IF($X17=1," + 사람 승인 · 내부 보안 승인"," + 내부 보안 승인")," + 사람 승인"))))))</f>
        <v/>
      </c>
      <c r="P17" s="19" t="str">
        <f aca="false">IF($N17="","",IF($N17="입력 미완성","여섯 칸을 모두 골라 주세요",IF($Z17="","선행 조건 없음 — 바로 착수 가능",LEFT($Z17,LEN($Z17)-3))))</f>
        <v/>
      </c>
      <c r="Q17" s="20" t="str">
        <f aca="false">IF(OR($J17="",$K17=""),"",ROUND($J17*$K17/60,1))</f>
        <v/>
      </c>
      <c r="R17" s="20" t="str">
        <f aca="false">IF(OR($Q17="",$N17="",$N17="입력 미완성",$N17="D"),"",ROUND($Q17*IF($N17="A",'작성법과 예시'!$C$77,IF($N17="B",'작성법과 예시'!$C$78,'작성법과 예시'!$C$79)),1))</f>
        <v/>
      </c>
      <c r="T17" s="0" t="str">
        <f aca="false">IFERROR(VALUE(LEFT($D17,1)),"")</f>
        <v/>
      </c>
      <c r="U17" s="0" t="str">
        <f aca="false">IFERROR(VALUE(LEFT($E17,1)),"")</f>
        <v/>
      </c>
      <c r="V17" s="0" t="str">
        <f aca="false">IFERROR(VALUE(LEFT($F17,1)),"")</f>
        <v/>
      </c>
      <c r="W17" s="0" t="str">
        <f aca="false">IFERROR(VALUE(LEFT($G17,1)),"")</f>
        <v/>
      </c>
      <c r="X17" s="0" t="str">
        <f aca="false">IFERROR(VALUE(LEFT($H17,1)),"")</f>
        <v/>
      </c>
      <c r="Y17" s="0" t="str">
        <f aca="false">IFERROR(VALUE(LEFT($I17,1)),"")</f>
        <v/>
      </c>
      <c r="Z17" s="0" t="str">
        <f aca="false">IF($N17="","",IF($N17="입력 미완성","",IF($Y17=1,"보안 검토 선행(외부 AI 사용 불가) / ",IF($Y17=2,"내부 보안 승인 필요 / ",""))&amp;IF($X17=1,"사람 최종 승인 필수 / ",IF($X17=2,"발송·제출 전 사람 검토 필수 / ",""))&amp;IF($W17&lt;=2,"입력 자료 디지털화 필요 / ",IF($W17=3,"입력 위치·양식 고정 필요 / ",""))&amp;IF($V17&lt;=2,"판단 기준 문서화 필요 / ",IF($V17=3,"예외 처리 규칙 정의 필요 / ",""))))</f>
        <v/>
      </c>
      <c r="AA17" s="0" t="str">
        <f aca="false">IF($N17="A",IF($Q17="",$L17,$Q17+1000)-ROW()/100000,"")</f>
        <v/>
      </c>
      <c r="AB17" s="0" t="str">
        <f aca="false">IF($N17="B",IF($Q17="",$M17,$Q17+1000)-ROW()/100000,"")</f>
        <v/>
      </c>
      <c r="AC17" s="0" t="str">
        <f aca="false">IF($N17="C",IF($Q17="",$L17,$Q17+1000)-ROW()/100000,"")</f>
        <v/>
      </c>
    </row>
    <row r="18" customFormat="false" ht="33.75" hidden="false" customHeight="true" outlineLevel="0" collapsed="false">
      <c r="A18" s="11" t="n">
        <v>11</v>
      </c>
      <c r="B18" s="22"/>
      <c r="C18" s="15"/>
      <c r="D18" s="14"/>
      <c r="E18" s="14"/>
      <c r="F18" s="14"/>
      <c r="G18" s="14"/>
      <c r="H18" s="14"/>
      <c r="I18" s="14"/>
      <c r="J18" s="15"/>
      <c r="K18" s="15"/>
      <c r="L18" s="16" t="str">
        <f aca="false">IF(OR($T18="",$U18="",$V18="",$W18=""),"",$T18+$U18+$V18+$W18)</f>
        <v/>
      </c>
      <c r="M18" s="16" t="str">
        <f aca="false">IF(OR($T18="",$U18="",$V18="",$W18=""),"",$T18+$U18+(6-$V18)+$W18)</f>
        <v/>
      </c>
      <c r="N18" s="17" t="str">
        <f aca="false">IF($B18="","",IF(OR($T18="",$U18="",$V18="",$W18="",$X18="",$Y18=""),"입력 미완성",IF(AND($L18&lt;13,$M18&lt;13),"D",IF(OR($X18=1,$Y18&lt;=2),"C",IF($L18&gt;$M18,"A","B")))))</f>
        <v/>
      </c>
      <c r="O18" s="18" t="str">
        <f aca="false">IF($N18="","",IF($N18="입력 미완성","",IF($N18="D","현재는 개선 대상 아님",IF($N18="C",IF($L18&gt;$M18,"자동화","AI 보조"),IF($L18&gt;$M18,"완전 자동화","AI 보조"))&amp;IF($N18&lt;&gt;"C","",IF($Y18=1,IF($X18=1," + 사람 승인 · 보안 검토 선행"," + 보안 검토 선행"),IF($Y18=2,IF($X18=1," + 사람 승인 · 내부 보안 승인"," + 내부 보안 승인")," + 사람 승인"))))))</f>
        <v/>
      </c>
      <c r="P18" s="19" t="str">
        <f aca="false">IF($N18="","",IF($N18="입력 미완성","여섯 칸을 모두 골라 주세요",IF($Z18="","선행 조건 없음 — 바로 착수 가능",LEFT($Z18,LEN($Z18)-3))))</f>
        <v/>
      </c>
      <c r="Q18" s="20" t="str">
        <f aca="false">IF(OR($J18="",$K18=""),"",ROUND($J18*$K18/60,1))</f>
        <v/>
      </c>
      <c r="R18" s="20" t="str">
        <f aca="false">IF(OR($Q18="",$N18="",$N18="입력 미완성",$N18="D"),"",ROUND($Q18*IF($N18="A",'작성법과 예시'!$C$77,IF($N18="B",'작성법과 예시'!$C$78,'작성법과 예시'!$C$79)),1))</f>
        <v/>
      </c>
      <c r="T18" s="0" t="str">
        <f aca="false">IFERROR(VALUE(LEFT($D18,1)),"")</f>
        <v/>
      </c>
      <c r="U18" s="0" t="str">
        <f aca="false">IFERROR(VALUE(LEFT($E18,1)),"")</f>
        <v/>
      </c>
      <c r="V18" s="0" t="str">
        <f aca="false">IFERROR(VALUE(LEFT($F18,1)),"")</f>
        <v/>
      </c>
      <c r="W18" s="0" t="str">
        <f aca="false">IFERROR(VALUE(LEFT($G18,1)),"")</f>
        <v/>
      </c>
      <c r="X18" s="0" t="str">
        <f aca="false">IFERROR(VALUE(LEFT($H18,1)),"")</f>
        <v/>
      </c>
      <c r="Y18" s="0" t="str">
        <f aca="false">IFERROR(VALUE(LEFT($I18,1)),"")</f>
        <v/>
      </c>
      <c r="Z18" s="0" t="str">
        <f aca="false">IF($N18="","",IF($N18="입력 미완성","",IF($Y18=1,"보안 검토 선행(외부 AI 사용 불가) / ",IF($Y18=2,"내부 보안 승인 필요 / ",""))&amp;IF($X18=1,"사람 최종 승인 필수 / ",IF($X18=2,"발송·제출 전 사람 검토 필수 / ",""))&amp;IF($W18&lt;=2,"입력 자료 디지털화 필요 / ",IF($W18=3,"입력 위치·양식 고정 필요 / ",""))&amp;IF($V18&lt;=2,"판단 기준 문서화 필요 / ",IF($V18=3,"예외 처리 규칙 정의 필요 / ",""))))</f>
        <v/>
      </c>
      <c r="AA18" s="0" t="str">
        <f aca="false">IF($N18="A",IF($Q18="",$L18,$Q18+1000)-ROW()/100000,"")</f>
        <v/>
      </c>
      <c r="AB18" s="0" t="str">
        <f aca="false">IF($N18="B",IF($Q18="",$M18,$Q18+1000)-ROW()/100000,"")</f>
        <v/>
      </c>
      <c r="AC18" s="0" t="str">
        <f aca="false">IF($N18="C",IF($Q18="",$L18,$Q18+1000)-ROW()/100000,"")</f>
        <v/>
      </c>
    </row>
    <row r="19" customFormat="false" ht="33.75" hidden="false" customHeight="true" outlineLevel="0" collapsed="false">
      <c r="A19" s="11" t="n">
        <v>12</v>
      </c>
      <c r="B19" s="22"/>
      <c r="C19" s="15"/>
      <c r="D19" s="14"/>
      <c r="E19" s="14"/>
      <c r="F19" s="14"/>
      <c r="G19" s="14"/>
      <c r="H19" s="14"/>
      <c r="I19" s="14"/>
      <c r="J19" s="15"/>
      <c r="K19" s="15"/>
      <c r="L19" s="16" t="str">
        <f aca="false">IF(OR($T19="",$U19="",$V19="",$W19=""),"",$T19+$U19+$V19+$W19)</f>
        <v/>
      </c>
      <c r="M19" s="16" t="str">
        <f aca="false">IF(OR($T19="",$U19="",$V19="",$W19=""),"",$T19+$U19+(6-$V19)+$W19)</f>
        <v/>
      </c>
      <c r="N19" s="17" t="str">
        <f aca="false">IF($B19="","",IF(OR($T19="",$U19="",$V19="",$W19="",$X19="",$Y19=""),"입력 미완성",IF(AND($L19&lt;13,$M19&lt;13),"D",IF(OR($X19=1,$Y19&lt;=2),"C",IF($L19&gt;$M19,"A","B")))))</f>
        <v/>
      </c>
      <c r="O19" s="18" t="str">
        <f aca="false">IF($N19="","",IF($N19="입력 미완성","",IF($N19="D","현재는 개선 대상 아님",IF($N19="C",IF($L19&gt;$M19,"자동화","AI 보조"),IF($L19&gt;$M19,"완전 자동화","AI 보조"))&amp;IF($N19&lt;&gt;"C","",IF($Y19=1,IF($X19=1," + 사람 승인 · 보안 검토 선행"," + 보안 검토 선행"),IF($Y19=2,IF($X19=1," + 사람 승인 · 내부 보안 승인"," + 내부 보안 승인")," + 사람 승인"))))))</f>
        <v/>
      </c>
      <c r="P19" s="19" t="str">
        <f aca="false">IF($N19="","",IF($N19="입력 미완성","여섯 칸을 모두 골라 주세요",IF($Z19="","선행 조건 없음 — 바로 착수 가능",LEFT($Z19,LEN($Z19)-3))))</f>
        <v/>
      </c>
      <c r="Q19" s="20" t="str">
        <f aca="false">IF(OR($J19="",$K19=""),"",ROUND($J19*$K19/60,1))</f>
        <v/>
      </c>
      <c r="R19" s="20" t="str">
        <f aca="false">IF(OR($Q19="",$N19="",$N19="입력 미완성",$N19="D"),"",ROUND($Q19*IF($N19="A",'작성법과 예시'!$C$77,IF($N19="B",'작성법과 예시'!$C$78,'작성법과 예시'!$C$79)),1))</f>
        <v/>
      </c>
      <c r="T19" s="0" t="str">
        <f aca="false">IFERROR(VALUE(LEFT($D19,1)),"")</f>
        <v/>
      </c>
      <c r="U19" s="0" t="str">
        <f aca="false">IFERROR(VALUE(LEFT($E19,1)),"")</f>
        <v/>
      </c>
      <c r="V19" s="0" t="str">
        <f aca="false">IFERROR(VALUE(LEFT($F19,1)),"")</f>
        <v/>
      </c>
      <c r="W19" s="0" t="str">
        <f aca="false">IFERROR(VALUE(LEFT($G19,1)),"")</f>
        <v/>
      </c>
      <c r="X19" s="0" t="str">
        <f aca="false">IFERROR(VALUE(LEFT($H19,1)),"")</f>
        <v/>
      </c>
      <c r="Y19" s="0" t="str">
        <f aca="false">IFERROR(VALUE(LEFT($I19,1)),"")</f>
        <v/>
      </c>
      <c r="Z19" s="0" t="str">
        <f aca="false">IF($N19="","",IF($N19="입력 미완성","",IF($Y19=1,"보안 검토 선행(외부 AI 사용 불가) / ",IF($Y19=2,"내부 보안 승인 필요 / ",""))&amp;IF($X19=1,"사람 최종 승인 필수 / ",IF($X19=2,"발송·제출 전 사람 검토 필수 / ",""))&amp;IF($W19&lt;=2,"입력 자료 디지털화 필요 / ",IF($W19=3,"입력 위치·양식 고정 필요 / ",""))&amp;IF($V19&lt;=2,"판단 기준 문서화 필요 / ",IF($V19=3,"예외 처리 규칙 정의 필요 / ",""))))</f>
        <v/>
      </c>
      <c r="AA19" s="0" t="str">
        <f aca="false">IF($N19="A",IF($Q19="",$L19,$Q19+1000)-ROW()/100000,"")</f>
        <v/>
      </c>
      <c r="AB19" s="0" t="str">
        <f aca="false">IF($N19="B",IF($Q19="",$M19,$Q19+1000)-ROW()/100000,"")</f>
        <v/>
      </c>
      <c r="AC19" s="0" t="str">
        <f aca="false">IF($N19="C",IF($Q19="",$L19,$Q19+1000)-ROW()/100000,"")</f>
        <v/>
      </c>
    </row>
    <row r="20" customFormat="false" ht="33.75" hidden="false" customHeight="true" outlineLevel="0" collapsed="false">
      <c r="A20" s="11" t="n">
        <v>13</v>
      </c>
      <c r="B20" s="22"/>
      <c r="C20" s="15"/>
      <c r="D20" s="14"/>
      <c r="E20" s="14"/>
      <c r="F20" s="14"/>
      <c r="G20" s="14"/>
      <c r="H20" s="14"/>
      <c r="I20" s="14"/>
      <c r="J20" s="15"/>
      <c r="K20" s="15"/>
      <c r="L20" s="16" t="str">
        <f aca="false">IF(OR($T20="",$U20="",$V20="",$W20=""),"",$T20+$U20+$V20+$W20)</f>
        <v/>
      </c>
      <c r="M20" s="16" t="str">
        <f aca="false">IF(OR($T20="",$U20="",$V20="",$W20=""),"",$T20+$U20+(6-$V20)+$W20)</f>
        <v/>
      </c>
      <c r="N20" s="17" t="str">
        <f aca="false">IF($B20="","",IF(OR($T20="",$U20="",$V20="",$W20="",$X20="",$Y20=""),"입력 미완성",IF(AND($L20&lt;13,$M20&lt;13),"D",IF(OR($X20=1,$Y20&lt;=2),"C",IF($L20&gt;$M20,"A","B")))))</f>
        <v/>
      </c>
      <c r="O20" s="18" t="str">
        <f aca="false">IF($N20="","",IF($N20="입력 미완성","",IF($N20="D","현재는 개선 대상 아님",IF($N20="C",IF($L20&gt;$M20,"자동화","AI 보조"),IF($L20&gt;$M20,"완전 자동화","AI 보조"))&amp;IF($N20&lt;&gt;"C","",IF($Y20=1,IF($X20=1," + 사람 승인 · 보안 검토 선행"," + 보안 검토 선행"),IF($Y20=2,IF($X20=1," + 사람 승인 · 내부 보안 승인"," + 내부 보안 승인")," + 사람 승인"))))))</f>
        <v/>
      </c>
      <c r="P20" s="19" t="str">
        <f aca="false">IF($N20="","",IF($N20="입력 미완성","여섯 칸을 모두 골라 주세요",IF($Z20="","선행 조건 없음 — 바로 착수 가능",LEFT($Z20,LEN($Z20)-3))))</f>
        <v/>
      </c>
      <c r="Q20" s="20" t="str">
        <f aca="false">IF(OR($J20="",$K20=""),"",ROUND($J20*$K20/60,1))</f>
        <v/>
      </c>
      <c r="R20" s="20" t="str">
        <f aca="false">IF(OR($Q20="",$N20="",$N20="입력 미완성",$N20="D"),"",ROUND($Q20*IF($N20="A",'작성법과 예시'!$C$77,IF($N20="B",'작성법과 예시'!$C$78,'작성법과 예시'!$C$79)),1))</f>
        <v/>
      </c>
      <c r="T20" s="0" t="str">
        <f aca="false">IFERROR(VALUE(LEFT($D20,1)),"")</f>
        <v/>
      </c>
      <c r="U20" s="0" t="str">
        <f aca="false">IFERROR(VALUE(LEFT($E20,1)),"")</f>
        <v/>
      </c>
      <c r="V20" s="0" t="str">
        <f aca="false">IFERROR(VALUE(LEFT($F20,1)),"")</f>
        <v/>
      </c>
      <c r="W20" s="0" t="str">
        <f aca="false">IFERROR(VALUE(LEFT($G20,1)),"")</f>
        <v/>
      </c>
      <c r="X20" s="0" t="str">
        <f aca="false">IFERROR(VALUE(LEFT($H20,1)),"")</f>
        <v/>
      </c>
      <c r="Y20" s="0" t="str">
        <f aca="false">IFERROR(VALUE(LEFT($I20,1)),"")</f>
        <v/>
      </c>
      <c r="Z20" s="0" t="str">
        <f aca="false">IF($N20="","",IF($N20="입력 미완성","",IF($Y20=1,"보안 검토 선행(외부 AI 사용 불가) / ",IF($Y20=2,"내부 보안 승인 필요 / ",""))&amp;IF($X20=1,"사람 최종 승인 필수 / ",IF($X20=2,"발송·제출 전 사람 검토 필수 / ",""))&amp;IF($W20&lt;=2,"입력 자료 디지털화 필요 / ",IF($W20=3,"입력 위치·양식 고정 필요 / ",""))&amp;IF($V20&lt;=2,"판단 기준 문서화 필요 / ",IF($V20=3,"예외 처리 규칙 정의 필요 / ",""))))</f>
        <v/>
      </c>
      <c r="AA20" s="0" t="str">
        <f aca="false">IF($N20="A",IF($Q20="",$L20,$Q20+1000)-ROW()/100000,"")</f>
        <v/>
      </c>
      <c r="AB20" s="0" t="str">
        <f aca="false">IF($N20="B",IF($Q20="",$M20,$Q20+1000)-ROW()/100000,"")</f>
        <v/>
      </c>
      <c r="AC20" s="0" t="str">
        <f aca="false">IF($N20="C",IF($Q20="",$L20,$Q20+1000)-ROW()/100000,"")</f>
        <v/>
      </c>
    </row>
    <row r="21" customFormat="false" ht="33.75" hidden="false" customHeight="true" outlineLevel="0" collapsed="false">
      <c r="A21" s="11" t="n">
        <v>14</v>
      </c>
      <c r="B21" s="22"/>
      <c r="C21" s="15"/>
      <c r="D21" s="14"/>
      <c r="E21" s="14"/>
      <c r="F21" s="14"/>
      <c r="G21" s="14"/>
      <c r="H21" s="14"/>
      <c r="I21" s="14"/>
      <c r="J21" s="15"/>
      <c r="K21" s="15"/>
      <c r="L21" s="16" t="str">
        <f aca="false">IF(OR($T21="",$U21="",$V21="",$W21=""),"",$T21+$U21+$V21+$W21)</f>
        <v/>
      </c>
      <c r="M21" s="16" t="str">
        <f aca="false">IF(OR($T21="",$U21="",$V21="",$W21=""),"",$T21+$U21+(6-$V21)+$W21)</f>
        <v/>
      </c>
      <c r="N21" s="17" t="str">
        <f aca="false">IF($B21="","",IF(OR($T21="",$U21="",$V21="",$W21="",$X21="",$Y21=""),"입력 미완성",IF(AND($L21&lt;13,$M21&lt;13),"D",IF(OR($X21=1,$Y21&lt;=2),"C",IF($L21&gt;$M21,"A","B")))))</f>
        <v/>
      </c>
      <c r="O21" s="18" t="str">
        <f aca="false">IF($N21="","",IF($N21="입력 미완성","",IF($N21="D","현재는 개선 대상 아님",IF($N21="C",IF($L21&gt;$M21,"자동화","AI 보조"),IF($L21&gt;$M21,"완전 자동화","AI 보조"))&amp;IF($N21&lt;&gt;"C","",IF($Y21=1,IF($X21=1," + 사람 승인 · 보안 검토 선행"," + 보안 검토 선행"),IF($Y21=2,IF($X21=1," + 사람 승인 · 내부 보안 승인"," + 내부 보안 승인")," + 사람 승인"))))))</f>
        <v/>
      </c>
      <c r="P21" s="19" t="str">
        <f aca="false">IF($N21="","",IF($N21="입력 미완성","여섯 칸을 모두 골라 주세요",IF($Z21="","선행 조건 없음 — 바로 착수 가능",LEFT($Z21,LEN($Z21)-3))))</f>
        <v/>
      </c>
      <c r="Q21" s="20" t="str">
        <f aca="false">IF(OR($J21="",$K21=""),"",ROUND($J21*$K21/60,1))</f>
        <v/>
      </c>
      <c r="R21" s="20" t="str">
        <f aca="false">IF(OR($Q21="",$N21="",$N21="입력 미완성",$N21="D"),"",ROUND($Q21*IF($N21="A",'작성법과 예시'!$C$77,IF($N21="B",'작성법과 예시'!$C$78,'작성법과 예시'!$C$79)),1))</f>
        <v/>
      </c>
      <c r="T21" s="0" t="str">
        <f aca="false">IFERROR(VALUE(LEFT($D21,1)),"")</f>
        <v/>
      </c>
      <c r="U21" s="0" t="str">
        <f aca="false">IFERROR(VALUE(LEFT($E21,1)),"")</f>
        <v/>
      </c>
      <c r="V21" s="0" t="str">
        <f aca="false">IFERROR(VALUE(LEFT($F21,1)),"")</f>
        <v/>
      </c>
      <c r="W21" s="0" t="str">
        <f aca="false">IFERROR(VALUE(LEFT($G21,1)),"")</f>
        <v/>
      </c>
      <c r="X21" s="0" t="str">
        <f aca="false">IFERROR(VALUE(LEFT($H21,1)),"")</f>
        <v/>
      </c>
      <c r="Y21" s="0" t="str">
        <f aca="false">IFERROR(VALUE(LEFT($I21,1)),"")</f>
        <v/>
      </c>
      <c r="Z21" s="0" t="str">
        <f aca="false">IF($N21="","",IF($N21="입력 미완성","",IF($Y21=1,"보안 검토 선행(외부 AI 사용 불가) / ",IF($Y21=2,"내부 보안 승인 필요 / ",""))&amp;IF($X21=1,"사람 최종 승인 필수 / ",IF($X21=2,"발송·제출 전 사람 검토 필수 / ",""))&amp;IF($W21&lt;=2,"입력 자료 디지털화 필요 / ",IF($W21=3,"입력 위치·양식 고정 필요 / ",""))&amp;IF($V21&lt;=2,"판단 기준 문서화 필요 / ",IF($V21=3,"예외 처리 규칙 정의 필요 / ",""))))</f>
        <v/>
      </c>
      <c r="AA21" s="0" t="str">
        <f aca="false">IF($N21="A",IF($Q21="",$L21,$Q21+1000)-ROW()/100000,"")</f>
        <v/>
      </c>
      <c r="AB21" s="0" t="str">
        <f aca="false">IF($N21="B",IF($Q21="",$M21,$Q21+1000)-ROW()/100000,"")</f>
        <v/>
      </c>
      <c r="AC21" s="0" t="str">
        <f aca="false">IF($N21="C",IF($Q21="",$L21,$Q21+1000)-ROW()/100000,"")</f>
        <v/>
      </c>
    </row>
    <row r="22" customFormat="false" ht="33.75" hidden="false" customHeight="true" outlineLevel="0" collapsed="false">
      <c r="A22" s="11" t="n">
        <v>15</v>
      </c>
      <c r="B22" s="22"/>
      <c r="C22" s="15"/>
      <c r="D22" s="14"/>
      <c r="E22" s="14"/>
      <c r="F22" s="14"/>
      <c r="G22" s="14"/>
      <c r="H22" s="14"/>
      <c r="I22" s="14"/>
      <c r="J22" s="15"/>
      <c r="K22" s="15"/>
      <c r="L22" s="16" t="str">
        <f aca="false">IF(OR($T22="",$U22="",$V22="",$W22=""),"",$T22+$U22+$V22+$W22)</f>
        <v/>
      </c>
      <c r="M22" s="16" t="str">
        <f aca="false">IF(OR($T22="",$U22="",$V22="",$W22=""),"",$T22+$U22+(6-$V22)+$W22)</f>
        <v/>
      </c>
      <c r="N22" s="17" t="str">
        <f aca="false">IF($B22="","",IF(OR($T22="",$U22="",$V22="",$W22="",$X22="",$Y22=""),"입력 미완성",IF(AND($L22&lt;13,$M22&lt;13),"D",IF(OR($X22=1,$Y22&lt;=2),"C",IF($L22&gt;$M22,"A","B")))))</f>
        <v/>
      </c>
      <c r="O22" s="18" t="str">
        <f aca="false">IF($N22="","",IF($N22="입력 미완성","",IF($N22="D","현재는 개선 대상 아님",IF($N22="C",IF($L22&gt;$M22,"자동화","AI 보조"),IF($L22&gt;$M22,"완전 자동화","AI 보조"))&amp;IF($N22&lt;&gt;"C","",IF($Y22=1,IF($X22=1," + 사람 승인 · 보안 검토 선행"," + 보안 검토 선행"),IF($Y22=2,IF($X22=1," + 사람 승인 · 내부 보안 승인"," + 내부 보안 승인")," + 사람 승인"))))))</f>
        <v/>
      </c>
      <c r="P22" s="19" t="str">
        <f aca="false">IF($N22="","",IF($N22="입력 미완성","여섯 칸을 모두 골라 주세요",IF($Z22="","선행 조건 없음 — 바로 착수 가능",LEFT($Z22,LEN($Z22)-3))))</f>
        <v/>
      </c>
      <c r="Q22" s="20" t="str">
        <f aca="false">IF(OR($J22="",$K22=""),"",ROUND($J22*$K22/60,1))</f>
        <v/>
      </c>
      <c r="R22" s="20" t="str">
        <f aca="false">IF(OR($Q22="",$N22="",$N22="입력 미완성",$N22="D"),"",ROUND($Q22*IF($N22="A",'작성법과 예시'!$C$77,IF($N22="B",'작성법과 예시'!$C$78,'작성법과 예시'!$C$79)),1))</f>
        <v/>
      </c>
      <c r="T22" s="0" t="str">
        <f aca="false">IFERROR(VALUE(LEFT($D22,1)),"")</f>
        <v/>
      </c>
      <c r="U22" s="0" t="str">
        <f aca="false">IFERROR(VALUE(LEFT($E22,1)),"")</f>
        <v/>
      </c>
      <c r="V22" s="0" t="str">
        <f aca="false">IFERROR(VALUE(LEFT($F22,1)),"")</f>
        <v/>
      </c>
      <c r="W22" s="0" t="str">
        <f aca="false">IFERROR(VALUE(LEFT($G22,1)),"")</f>
        <v/>
      </c>
      <c r="X22" s="0" t="str">
        <f aca="false">IFERROR(VALUE(LEFT($H22,1)),"")</f>
        <v/>
      </c>
      <c r="Y22" s="0" t="str">
        <f aca="false">IFERROR(VALUE(LEFT($I22,1)),"")</f>
        <v/>
      </c>
      <c r="Z22" s="0" t="str">
        <f aca="false">IF($N22="","",IF($N22="입력 미완성","",IF($Y22=1,"보안 검토 선행(외부 AI 사용 불가) / ",IF($Y22=2,"내부 보안 승인 필요 / ",""))&amp;IF($X22=1,"사람 최종 승인 필수 / ",IF($X22=2,"발송·제출 전 사람 검토 필수 / ",""))&amp;IF($W22&lt;=2,"입력 자료 디지털화 필요 / ",IF($W22=3,"입력 위치·양식 고정 필요 / ",""))&amp;IF($V22&lt;=2,"판단 기준 문서화 필요 / ",IF($V22=3,"예외 처리 규칙 정의 필요 / ",""))))</f>
        <v/>
      </c>
      <c r="AA22" s="0" t="str">
        <f aca="false">IF($N22="A",IF($Q22="",$L22,$Q22+1000)-ROW()/100000,"")</f>
        <v/>
      </c>
      <c r="AB22" s="0" t="str">
        <f aca="false">IF($N22="B",IF($Q22="",$M22,$Q22+1000)-ROW()/100000,"")</f>
        <v/>
      </c>
      <c r="AC22" s="0" t="str">
        <f aca="false">IF($N22="C",IF($Q22="",$L22,$Q22+1000)-ROW()/100000,"")</f>
        <v/>
      </c>
    </row>
    <row r="23" customFormat="false" ht="33.75" hidden="false" customHeight="true" outlineLevel="0" collapsed="false">
      <c r="A23" s="11" t="n">
        <v>16</v>
      </c>
      <c r="B23" s="22"/>
      <c r="C23" s="15"/>
      <c r="D23" s="14"/>
      <c r="E23" s="14"/>
      <c r="F23" s="14"/>
      <c r="G23" s="14"/>
      <c r="H23" s="14"/>
      <c r="I23" s="14"/>
      <c r="J23" s="15"/>
      <c r="K23" s="15"/>
      <c r="L23" s="16" t="str">
        <f aca="false">IF(OR($T23="",$U23="",$V23="",$W23=""),"",$T23+$U23+$V23+$W23)</f>
        <v/>
      </c>
      <c r="M23" s="16" t="str">
        <f aca="false">IF(OR($T23="",$U23="",$V23="",$W23=""),"",$T23+$U23+(6-$V23)+$W23)</f>
        <v/>
      </c>
      <c r="N23" s="17" t="str">
        <f aca="false">IF($B23="","",IF(OR($T23="",$U23="",$V23="",$W23="",$X23="",$Y23=""),"입력 미완성",IF(AND($L23&lt;13,$M23&lt;13),"D",IF(OR($X23=1,$Y23&lt;=2),"C",IF($L23&gt;$M23,"A","B")))))</f>
        <v/>
      </c>
      <c r="O23" s="18" t="str">
        <f aca="false">IF($N23="","",IF($N23="입력 미완성","",IF($N23="D","현재는 개선 대상 아님",IF($N23="C",IF($L23&gt;$M23,"자동화","AI 보조"),IF($L23&gt;$M23,"완전 자동화","AI 보조"))&amp;IF($N23&lt;&gt;"C","",IF($Y23=1,IF($X23=1," + 사람 승인 · 보안 검토 선행"," + 보안 검토 선행"),IF($Y23=2,IF($X23=1," + 사람 승인 · 내부 보안 승인"," + 내부 보안 승인")," + 사람 승인"))))))</f>
        <v/>
      </c>
      <c r="P23" s="19" t="str">
        <f aca="false">IF($N23="","",IF($N23="입력 미완성","여섯 칸을 모두 골라 주세요",IF($Z23="","선행 조건 없음 — 바로 착수 가능",LEFT($Z23,LEN($Z23)-3))))</f>
        <v/>
      </c>
      <c r="Q23" s="20" t="str">
        <f aca="false">IF(OR($J23="",$K23=""),"",ROUND($J23*$K23/60,1))</f>
        <v/>
      </c>
      <c r="R23" s="20" t="str">
        <f aca="false">IF(OR($Q23="",$N23="",$N23="입력 미완성",$N23="D"),"",ROUND($Q23*IF($N23="A",'작성법과 예시'!$C$77,IF($N23="B",'작성법과 예시'!$C$78,'작성법과 예시'!$C$79)),1))</f>
        <v/>
      </c>
      <c r="T23" s="0" t="str">
        <f aca="false">IFERROR(VALUE(LEFT($D23,1)),"")</f>
        <v/>
      </c>
      <c r="U23" s="0" t="str">
        <f aca="false">IFERROR(VALUE(LEFT($E23,1)),"")</f>
        <v/>
      </c>
      <c r="V23" s="0" t="str">
        <f aca="false">IFERROR(VALUE(LEFT($F23,1)),"")</f>
        <v/>
      </c>
      <c r="W23" s="0" t="str">
        <f aca="false">IFERROR(VALUE(LEFT($G23,1)),"")</f>
        <v/>
      </c>
      <c r="X23" s="0" t="str">
        <f aca="false">IFERROR(VALUE(LEFT($H23,1)),"")</f>
        <v/>
      </c>
      <c r="Y23" s="0" t="str">
        <f aca="false">IFERROR(VALUE(LEFT($I23,1)),"")</f>
        <v/>
      </c>
      <c r="Z23" s="0" t="str">
        <f aca="false">IF($N23="","",IF($N23="입력 미완성","",IF($Y23=1,"보안 검토 선행(외부 AI 사용 불가) / ",IF($Y23=2,"내부 보안 승인 필요 / ",""))&amp;IF($X23=1,"사람 최종 승인 필수 / ",IF($X23=2,"발송·제출 전 사람 검토 필수 / ",""))&amp;IF($W23&lt;=2,"입력 자료 디지털화 필요 / ",IF($W23=3,"입력 위치·양식 고정 필요 / ",""))&amp;IF($V23&lt;=2,"판단 기준 문서화 필요 / ",IF($V23=3,"예외 처리 규칙 정의 필요 / ",""))))</f>
        <v/>
      </c>
      <c r="AA23" s="0" t="str">
        <f aca="false">IF($N23="A",IF($Q23="",$L23,$Q23+1000)-ROW()/100000,"")</f>
        <v/>
      </c>
      <c r="AB23" s="0" t="str">
        <f aca="false">IF($N23="B",IF($Q23="",$M23,$Q23+1000)-ROW()/100000,"")</f>
        <v/>
      </c>
      <c r="AC23" s="0" t="str">
        <f aca="false">IF($N23="C",IF($Q23="",$L23,$Q23+1000)-ROW()/100000,"")</f>
        <v/>
      </c>
    </row>
    <row r="24" customFormat="false" ht="33.75" hidden="false" customHeight="true" outlineLevel="0" collapsed="false">
      <c r="A24" s="11" t="n">
        <v>17</v>
      </c>
      <c r="B24" s="22"/>
      <c r="C24" s="15"/>
      <c r="D24" s="14"/>
      <c r="E24" s="14"/>
      <c r="F24" s="14"/>
      <c r="G24" s="14"/>
      <c r="H24" s="14"/>
      <c r="I24" s="14"/>
      <c r="J24" s="15"/>
      <c r="K24" s="15"/>
      <c r="L24" s="16" t="str">
        <f aca="false">IF(OR($T24="",$U24="",$V24="",$W24=""),"",$T24+$U24+$V24+$W24)</f>
        <v/>
      </c>
      <c r="M24" s="16" t="str">
        <f aca="false">IF(OR($T24="",$U24="",$V24="",$W24=""),"",$T24+$U24+(6-$V24)+$W24)</f>
        <v/>
      </c>
      <c r="N24" s="17" t="str">
        <f aca="false">IF($B24="","",IF(OR($T24="",$U24="",$V24="",$W24="",$X24="",$Y24=""),"입력 미완성",IF(AND($L24&lt;13,$M24&lt;13),"D",IF(OR($X24=1,$Y24&lt;=2),"C",IF($L24&gt;$M24,"A","B")))))</f>
        <v/>
      </c>
      <c r="O24" s="18" t="str">
        <f aca="false">IF($N24="","",IF($N24="입력 미완성","",IF($N24="D","현재는 개선 대상 아님",IF($N24="C",IF($L24&gt;$M24,"자동화","AI 보조"),IF($L24&gt;$M24,"완전 자동화","AI 보조"))&amp;IF($N24&lt;&gt;"C","",IF($Y24=1,IF($X24=1," + 사람 승인 · 보안 검토 선행"," + 보안 검토 선행"),IF($Y24=2,IF($X24=1," + 사람 승인 · 내부 보안 승인"," + 내부 보안 승인")," + 사람 승인"))))))</f>
        <v/>
      </c>
      <c r="P24" s="19" t="str">
        <f aca="false">IF($N24="","",IF($N24="입력 미완성","여섯 칸을 모두 골라 주세요",IF($Z24="","선행 조건 없음 — 바로 착수 가능",LEFT($Z24,LEN($Z24)-3))))</f>
        <v/>
      </c>
      <c r="Q24" s="20" t="str">
        <f aca="false">IF(OR($J24="",$K24=""),"",ROUND($J24*$K24/60,1))</f>
        <v/>
      </c>
      <c r="R24" s="20" t="str">
        <f aca="false">IF(OR($Q24="",$N24="",$N24="입력 미완성",$N24="D"),"",ROUND($Q24*IF($N24="A",'작성법과 예시'!$C$77,IF($N24="B",'작성법과 예시'!$C$78,'작성법과 예시'!$C$79)),1))</f>
        <v/>
      </c>
      <c r="T24" s="0" t="str">
        <f aca="false">IFERROR(VALUE(LEFT($D24,1)),"")</f>
        <v/>
      </c>
      <c r="U24" s="0" t="str">
        <f aca="false">IFERROR(VALUE(LEFT($E24,1)),"")</f>
        <v/>
      </c>
      <c r="V24" s="0" t="str">
        <f aca="false">IFERROR(VALUE(LEFT($F24,1)),"")</f>
        <v/>
      </c>
      <c r="W24" s="0" t="str">
        <f aca="false">IFERROR(VALUE(LEFT($G24,1)),"")</f>
        <v/>
      </c>
      <c r="X24" s="0" t="str">
        <f aca="false">IFERROR(VALUE(LEFT($H24,1)),"")</f>
        <v/>
      </c>
      <c r="Y24" s="0" t="str">
        <f aca="false">IFERROR(VALUE(LEFT($I24,1)),"")</f>
        <v/>
      </c>
      <c r="Z24" s="0" t="str">
        <f aca="false">IF($N24="","",IF($N24="입력 미완성","",IF($Y24=1,"보안 검토 선행(외부 AI 사용 불가) / ",IF($Y24=2,"내부 보안 승인 필요 / ",""))&amp;IF($X24=1,"사람 최종 승인 필수 / ",IF($X24=2,"발송·제출 전 사람 검토 필수 / ",""))&amp;IF($W24&lt;=2,"입력 자료 디지털화 필요 / ",IF($W24=3,"입력 위치·양식 고정 필요 / ",""))&amp;IF($V24&lt;=2,"판단 기준 문서화 필요 / ",IF($V24=3,"예외 처리 규칙 정의 필요 / ",""))))</f>
        <v/>
      </c>
      <c r="AA24" s="0" t="str">
        <f aca="false">IF($N24="A",IF($Q24="",$L24,$Q24+1000)-ROW()/100000,"")</f>
        <v/>
      </c>
      <c r="AB24" s="0" t="str">
        <f aca="false">IF($N24="B",IF($Q24="",$M24,$Q24+1000)-ROW()/100000,"")</f>
        <v/>
      </c>
      <c r="AC24" s="0" t="str">
        <f aca="false">IF($N24="C",IF($Q24="",$L24,$Q24+1000)-ROW()/100000,"")</f>
        <v/>
      </c>
    </row>
    <row r="25" customFormat="false" ht="33.75" hidden="false" customHeight="true" outlineLevel="0" collapsed="false">
      <c r="A25" s="11" t="n">
        <v>18</v>
      </c>
      <c r="B25" s="22"/>
      <c r="C25" s="15"/>
      <c r="D25" s="14"/>
      <c r="E25" s="14"/>
      <c r="F25" s="14"/>
      <c r="G25" s="14"/>
      <c r="H25" s="14"/>
      <c r="I25" s="14"/>
      <c r="J25" s="15"/>
      <c r="K25" s="15"/>
      <c r="L25" s="16" t="str">
        <f aca="false">IF(OR($T25="",$U25="",$V25="",$W25=""),"",$T25+$U25+$V25+$W25)</f>
        <v/>
      </c>
      <c r="M25" s="16" t="str">
        <f aca="false">IF(OR($T25="",$U25="",$V25="",$W25=""),"",$T25+$U25+(6-$V25)+$W25)</f>
        <v/>
      </c>
      <c r="N25" s="17" t="str">
        <f aca="false">IF($B25="","",IF(OR($T25="",$U25="",$V25="",$W25="",$X25="",$Y25=""),"입력 미완성",IF(AND($L25&lt;13,$M25&lt;13),"D",IF(OR($X25=1,$Y25&lt;=2),"C",IF($L25&gt;$M25,"A","B")))))</f>
        <v/>
      </c>
      <c r="O25" s="18" t="str">
        <f aca="false">IF($N25="","",IF($N25="입력 미완성","",IF($N25="D","현재는 개선 대상 아님",IF($N25="C",IF($L25&gt;$M25,"자동화","AI 보조"),IF($L25&gt;$M25,"완전 자동화","AI 보조"))&amp;IF($N25&lt;&gt;"C","",IF($Y25=1,IF($X25=1," + 사람 승인 · 보안 검토 선행"," + 보안 검토 선행"),IF($Y25=2,IF($X25=1," + 사람 승인 · 내부 보안 승인"," + 내부 보안 승인")," + 사람 승인"))))))</f>
        <v/>
      </c>
      <c r="P25" s="19" t="str">
        <f aca="false">IF($N25="","",IF($N25="입력 미완성","여섯 칸을 모두 골라 주세요",IF($Z25="","선행 조건 없음 — 바로 착수 가능",LEFT($Z25,LEN($Z25)-3))))</f>
        <v/>
      </c>
      <c r="Q25" s="20" t="str">
        <f aca="false">IF(OR($J25="",$K25=""),"",ROUND($J25*$K25/60,1))</f>
        <v/>
      </c>
      <c r="R25" s="20" t="str">
        <f aca="false">IF(OR($Q25="",$N25="",$N25="입력 미완성",$N25="D"),"",ROUND($Q25*IF($N25="A",'작성법과 예시'!$C$77,IF($N25="B",'작성법과 예시'!$C$78,'작성법과 예시'!$C$79)),1))</f>
        <v/>
      </c>
      <c r="T25" s="0" t="str">
        <f aca="false">IFERROR(VALUE(LEFT($D25,1)),"")</f>
        <v/>
      </c>
      <c r="U25" s="0" t="str">
        <f aca="false">IFERROR(VALUE(LEFT($E25,1)),"")</f>
        <v/>
      </c>
      <c r="V25" s="0" t="str">
        <f aca="false">IFERROR(VALUE(LEFT($F25,1)),"")</f>
        <v/>
      </c>
      <c r="W25" s="0" t="str">
        <f aca="false">IFERROR(VALUE(LEFT($G25,1)),"")</f>
        <v/>
      </c>
      <c r="X25" s="0" t="str">
        <f aca="false">IFERROR(VALUE(LEFT($H25,1)),"")</f>
        <v/>
      </c>
      <c r="Y25" s="0" t="str">
        <f aca="false">IFERROR(VALUE(LEFT($I25,1)),"")</f>
        <v/>
      </c>
      <c r="Z25" s="0" t="str">
        <f aca="false">IF($N25="","",IF($N25="입력 미완성","",IF($Y25=1,"보안 검토 선행(외부 AI 사용 불가) / ",IF($Y25=2,"내부 보안 승인 필요 / ",""))&amp;IF($X25=1,"사람 최종 승인 필수 / ",IF($X25=2,"발송·제출 전 사람 검토 필수 / ",""))&amp;IF($W25&lt;=2,"입력 자료 디지털화 필요 / ",IF($W25=3,"입력 위치·양식 고정 필요 / ",""))&amp;IF($V25&lt;=2,"판단 기준 문서화 필요 / ",IF($V25=3,"예외 처리 규칙 정의 필요 / ",""))))</f>
        <v/>
      </c>
      <c r="AA25" s="0" t="str">
        <f aca="false">IF($N25="A",IF($Q25="",$L25,$Q25+1000)-ROW()/100000,"")</f>
        <v/>
      </c>
      <c r="AB25" s="0" t="str">
        <f aca="false">IF($N25="B",IF($Q25="",$M25,$Q25+1000)-ROW()/100000,"")</f>
        <v/>
      </c>
      <c r="AC25" s="0" t="str">
        <f aca="false">IF($N25="C",IF($Q25="",$L25,$Q25+1000)-ROW()/100000,"")</f>
        <v/>
      </c>
    </row>
    <row r="26" customFormat="false" ht="33.75" hidden="false" customHeight="true" outlineLevel="0" collapsed="false">
      <c r="A26" s="11" t="n">
        <v>19</v>
      </c>
      <c r="B26" s="22"/>
      <c r="C26" s="15"/>
      <c r="D26" s="14"/>
      <c r="E26" s="14"/>
      <c r="F26" s="14"/>
      <c r="G26" s="14"/>
      <c r="H26" s="14"/>
      <c r="I26" s="14"/>
      <c r="J26" s="15"/>
      <c r="K26" s="15"/>
      <c r="L26" s="16" t="str">
        <f aca="false">IF(OR($T26="",$U26="",$V26="",$W26=""),"",$T26+$U26+$V26+$W26)</f>
        <v/>
      </c>
      <c r="M26" s="16" t="str">
        <f aca="false">IF(OR($T26="",$U26="",$V26="",$W26=""),"",$T26+$U26+(6-$V26)+$W26)</f>
        <v/>
      </c>
      <c r="N26" s="17" t="str">
        <f aca="false">IF($B26="","",IF(OR($T26="",$U26="",$V26="",$W26="",$X26="",$Y26=""),"입력 미완성",IF(AND($L26&lt;13,$M26&lt;13),"D",IF(OR($X26=1,$Y26&lt;=2),"C",IF($L26&gt;$M26,"A","B")))))</f>
        <v/>
      </c>
      <c r="O26" s="18" t="str">
        <f aca="false">IF($N26="","",IF($N26="입력 미완성","",IF($N26="D","현재는 개선 대상 아님",IF($N26="C",IF($L26&gt;$M26,"자동화","AI 보조"),IF($L26&gt;$M26,"완전 자동화","AI 보조"))&amp;IF($N26&lt;&gt;"C","",IF($Y26=1,IF($X26=1," + 사람 승인 · 보안 검토 선행"," + 보안 검토 선행"),IF($Y26=2,IF($X26=1," + 사람 승인 · 내부 보안 승인"," + 내부 보안 승인")," + 사람 승인"))))))</f>
        <v/>
      </c>
      <c r="P26" s="19" t="str">
        <f aca="false">IF($N26="","",IF($N26="입력 미완성","여섯 칸을 모두 골라 주세요",IF($Z26="","선행 조건 없음 — 바로 착수 가능",LEFT($Z26,LEN($Z26)-3))))</f>
        <v/>
      </c>
      <c r="Q26" s="20" t="str">
        <f aca="false">IF(OR($J26="",$K26=""),"",ROUND($J26*$K26/60,1))</f>
        <v/>
      </c>
      <c r="R26" s="20" t="str">
        <f aca="false">IF(OR($Q26="",$N26="",$N26="입력 미완성",$N26="D"),"",ROUND($Q26*IF($N26="A",'작성법과 예시'!$C$77,IF($N26="B",'작성법과 예시'!$C$78,'작성법과 예시'!$C$79)),1))</f>
        <v/>
      </c>
      <c r="T26" s="0" t="str">
        <f aca="false">IFERROR(VALUE(LEFT($D26,1)),"")</f>
        <v/>
      </c>
      <c r="U26" s="0" t="str">
        <f aca="false">IFERROR(VALUE(LEFT($E26,1)),"")</f>
        <v/>
      </c>
      <c r="V26" s="0" t="str">
        <f aca="false">IFERROR(VALUE(LEFT($F26,1)),"")</f>
        <v/>
      </c>
      <c r="W26" s="0" t="str">
        <f aca="false">IFERROR(VALUE(LEFT($G26,1)),"")</f>
        <v/>
      </c>
      <c r="X26" s="0" t="str">
        <f aca="false">IFERROR(VALUE(LEFT($H26,1)),"")</f>
        <v/>
      </c>
      <c r="Y26" s="0" t="str">
        <f aca="false">IFERROR(VALUE(LEFT($I26,1)),"")</f>
        <v/>
      </c>
      <c r="Z26" s="0" t="str">
        <f aca="false">IF($N26="","",IF($N26="입력 미완성","",IF($Y26=1,"보안 검토 선행(외부 AI 사용 불가) / ",IF($Y26=2,"내부 보안 승인 필요 / ",""))&amp;IF($X26=1,"사람 최종 승인 필수 / ",IF($X26=2,"발송·제출 전 사람 검토 필수 / ",""))&amp;IF($W26&lt;=2,"입력 자료 디지털화 필요 / ",IF($W26=3,"입력 위치·양식 고정 필요 / ",""))&amp;IF($V26&lt;=2,"판단 기준 문서화 필요 / ",IF($V26=3,"예외 처리 규칙 정의 필요 / ",""))))</f>
        <v/>
      </c>
      <c r="AA26" s="0" t="str">
        <f aca="false">IF($N26="A",IF($Q26="",$L26,$Q26+1000)-ROW()/100000,"")</f>
        <v/>
      </c>
      <c r="AB26" s="0" t="str">
        <f aca="false">IF($N26="B",IF($Q26="",$M26,$Q26+1000)-ROW()/100000,"")</f>
        <v/>
      </c>
      <c r="AC26" s="0" t="str">
        <f aca="false">IF($N26="C",IF($Q26="",$L26,$Q26+1000)-ROW()/100000,"")</f>
        <v/>
      </c>
    </row>
    <row r="27" customFormat="false" ht="33.75" hidden="false" customHeight="true" outlineLevel="0" collapsed="false">
      <c r="A27" s="11" t="n">
        <v>20</v>
      </c>
      <c r="B27" s="22"/>
      <c r="C27" s="15"/>
      <c r="D27" s="14"/>
      <c r="E27" s="14"/>
      <c r="F27" s="14"/>
      <c r="G27" s="14"/>
      <c r="H27" s="14"/>
      <c r="I27" s="14"/>
      <c r="J27" s="15"/>
      <c r="K27" s="15"/>
      <c r="L27" s="16" t="str">
        <f aca="false">IF(OR($T27="",$U27="",$V27="",$W27=""),"",$T27+$U27+$V27+$W27)</f>
        <v/>
      </c>
      <c r="M27" s="16" t="str">
        <f aca="false">IF(OR($T27="",$U27="",$V27="",$W27=""),"",$T27+$U27+(6-$V27)+$W27)</f>
        <v/>
      </c>
      <c r="N27" s="17" t="str">
        <f aca="false">IF($B27="","",IF(OR($T27="",$U27="",$V27="",$W27="",$X27="",$Y27=""),"입력 미완성",IF(AND($L27&lt;13,$M27&lt;13),"D",IF(OR($X27=1,$Y27&lt;=2),"C",IF($L27&gt;$M27,"A","B")))))</f>
        <v/>
      </c>
      <c r="O27" s="18" t="str">
        <f aca="false">IF($N27="","",IF($N27="입력 미완성","",IF($N27="D","현재는 개선 대상 아님",IF($N27="C",IF($L27&gt;$M27,"자동화","AI 보조"),IF($L27&gt;$M27,"완전 자동화","AI 보조"))&amp;IF($N27&lt;&gt;"C","",IF($Y27=1,IF($X27=1," + 사람 승인 · 보안 검토 선행"," + 보안 검토 선행"),IF($Y27=2,IF($X27=1," + 사람 승인 · 내부 보안 승인"," + 내부 보안 승인")," + 사람 승인"))))))</f>
        <v/>
      </c>
      <c r="P27" s="19" t="str">
        <f aca="false">IF($N27="","",IF($N27="입력 미완성","여섯 칸을 모두 골라 주세요",IF($Z27="","선행 조건 없음 — 바로 착수 가능",LEFT($Z27,LEN($Z27)-3))))</f>
        <v/>
      </c>
      <c r="Q27" s="20" t="str">
        <f aca="false">IF(OR($J27="",$K27=""),"",ROUND($J27*$K27/60,1))</f>
        <v/>
      </c>
      <c r="R27" s="20" t="str">
        <f aca="false">IF(OR($Q27="",$N27="",$N27="입력 미완성",$N27="D"),"",ROUND($Q27*IF($N27="A",'작성법과 예시'!$C$77,IF($N27="B",'작성법과 예시'!$C$78,'작성법과 예시'!$C$79)),1))</f>
        <v/>
      </c>
      <c r="T27" s="0" t="str">
        <f aca="false">IFERROR(VALUE(LEFT($D27,1)),"")</f>
        <v/>
      </c>
      <c r="U27" s="0" t="str">
        <f aca="false">IFERROR(VALUE(LEFT($E27,1)),"")</f>
        <v/>
      </c>
      <c r="V27" s="0" t="str">
        <f aca="false">IFERROR(VALUE(LEFT($F27,1)),"")</f>
        <v/>
      </c>
      <c r="W27" s="0" t="str">
        <f aca="false">IFERROR(VALUE(LEFT($G27,1)),"")</f>
        <v/>
      </c>
      <c r="X27" s="0" t="str">
        <f aca="false">IFERROR(VALUE(LEFT($H27,1)),"")</f>
        <v/>
      </c>
      <c r="Y27" s="0" t="str">
        <f aca="false">IFERROR(VALUE(LEFT($I27,1)),"")</f>
        <v/>
      </c>
      <c r="Z27" s="0" t="str">
        <f aca="false">IF($N27="","",IF($N27="입력 미완성","",IF($Y27=1,"보안 검토 선행(외부 AI 사용 불가) / ",IF($Y27=2,"내부 보안 승인 필요 / ",""))&amp;IF($X27=1,"사람 최종 승인 필수 / ",IF($X27=2,"발송·제출 전 사람 검토 필수 / ",""))&amp;IF($W27&lt;=2,"입력 자료 디지털화 필요 / ",IF($W27=3,"입력 위치·양식 고정 필요 / ",""))&amp;IF($V27&lt;=2,"판단 기준 문서화 필요 / ",IF($V27=3,"예외 처리 규칙 정의 필요 / ",""))))</f>
        <v/>
      </c>
      <c r="AA27" s="0" t="str">
        <f aca="false">IF($N27="A",IF($Q27="",$L27,$Q27+1000)-ROW()/100000,"")</f>
        <v/>
      </c>
      <c r="AB27" s="0" t="str">
        <f aca="false">IF($N27="B",IF($Q27="",$M27,$Q27+1000)-ROW()/100000,"")</f>
        <v/>
      </c>
      <c r="AC27" s="0" t="str">
        <f aca="false">IF($N27="C",IF($Q27="",$L27,$Q27+1000)-ROW()/100000,"")</f>
        <v/>
      </c>
    </row>
    <row r="28" customFormat="false" ht="33.75" hidden="false" customHeight="true" outlineLevel="0" collapsed="false">
      <c r="A28" s="11" t="n">
        <v>21</v>
      </c>
      <c r="B28" s="22"/>
      <c r="C28" s="15"/>
      <c r="D28" s="14"/>
      <c r="E28" s="14"/>
      <c r="F28" s="14"/>
      <c r="G28" s="14"/>
      <c r="H28" s="14"/>
      <c r="I28" s="14"/>
      <c r="J28" s="15"/>
      <c r="K28" s="15"/>
      <c r="L28" s="16" t="str">
        <f aca="false">IF(OR($T28="",$U28="",$V28="",$W28=""),"",$T28+$U28+$V28+$W28)</f>
        <v/>
      </c>
      <c r="M28" s="16" t="str">
        <f aca="false">IF(OR($T28="",$U28="",$V28="",$W28=""),"",$T28+$U28+(6-$V28)+$W28)</f>
        <v/>
      </c>
      <c r="N28" s="17" t="str">
        <f aca="false">IF($B28="","",IF(OR($T28="",$U28="",$V28="",$W28="",$X28="",$Y28=""),"입력 미완성",IF(AND($L28&lt;13,$M28&lt;13),"D",IF(OR($X28=1,$Y28&lt;=2),"C",IF($L28&gt;$M28,"A","B")))))</f>
        <v/>
      </c>
      <c r="O28" s="18" t="str">
        <f aca="false">IF($N28="","",IF($N28="입력 미완성","",IF($N28="D","현재는 개선 대상 아님",IF($N28="C",IF($L28&gt;$M28,"자동화","AI 보조"),IF($L28&gt;$M28,"완전 자동화","AI 보조"))&amp;IF($N28&lt;&gt;"C","",IF($Y28=1,IF($X28=1," + 사람 승인 · 보안 검토 선행"," + 보안 검토 선행"),IF($Y28=2,IF($X28=1," + 사람 승인 · 내부 보안 승인"," + 내부 보안 승인")," + 사람 승인"))))))</f>
        <v/>
      </c>
      <c r="P28" s="19" t="str">
        <f aca="false">IF($N28="","",IF($N28="입력 미완성","여섯 칸을 모두 골라 주세요",IF($Z28="","선행 조건 없음 — 바로 착수 가능",LEFT($Z28,LEN($Z28)-3))))</f>
        <v/>
      </c>
      <c r="Q28" s="20" t="str">
        <f aca="false">IF(OR($J28="",$K28=""),"",ROUND($J28*$K28/60,1))</f>
        <v/>
      </c>
      <c r="R28" s="20" t="str">
        <f aca="false">IF(OR($Q28="",$N28="",$N28="입력 미완성",$N28="D"),"",ROUND($Q28*IF($N28="A",'작성법과 예시'!$C$77,IF($N28="B",'작성법과 예시'!$C$78,'작성법과 예시'!$C$79)),1))</f>
        <v/>
      </c>
      <c r="T28" s="0" t="str">
        <f aca="false">IFERROR(VALUE(LEFT($D28,1)),"")</f>
        <v/>
      </c>
      <c r="U28" s="0" t="str">
        <f aca="false">IFERROR(VALUE(LEFT($E28,1)),"")</f>
        <v/>
      </c>
      <c r="V28" s="0" t="str">
        <f aca="false">IFERROR(VALUE(LEFT($F28,1)),"")</f>
        <v/>
      </c>
      <c r="W28" s="0" t="str">
        <f aca="false">IFERROR(VALUE(LEFT($G28,1)),"")</f>
        <v/>
      </c>
      <c r="X28" s="0" t="str">
        <f aca="false">IFERROR(VALUE(LEFT($H28,1)),"")</f>
        <v/>
      </c>
      <c r="Y28" s="0" t="str">
        <f aca="false">IFERROR(VALUE(LEFT($I28,1)),"")</f>
        <v/>
      </c>
      <c r="Z28" s="0" t="str">
        <f aca="false">IF($N28="","",IF($N28="입력 미완성","",IF($Y28=1,"보안 검토 선행(외부 AI 사용 불가) / ",IF($Y28=2,"내부 보안 승인 필요 / ",""))&amp;IF($X28=1,"사람 최종 승인 필수 / ",IF($X28=2,"발송·제출 전 사람 검토 필수 / ",""))&amp;IF($W28&lt;=2,"입력 자료 디지털화 필요 / ",IF($W28=3,"입력 위치·양식 고정 필요 / ",""))&amp;IF($V28&lt;=2,"판단 기준 문서화 필요 / ",IF($V28=3,"예외 처리 규칙 정의 필요 / ",""))))</f>
        <v/>
      </c>
      <c r="AA28" s="0" t="str">
        <f aca="false">IF($N28="A",IF($Q28="",$L28,$Q28+1000)-ROW()/100000,"")</f>
        <v/>
      </c>
      <c r="AB28" s="0" t="str">
        <f aca="false">IF($N28="B",IF($Q28="",$M28,$Q28+1000)-ROW()/100000,"")</f>
        <v/>
      </c>
      <c r="AC28" s="0" t="str">
        <f aca="false">IF($N28="C",IF($Q28="",$L28,$Q28+1000)-ROW()/100000,"")</f>
        <v/>
      </c>
    </row>
    <row r="29" customFormat="false" ht="33.75" hidden="false" customHeight="true" outlineLevel="0" collapsed="false">
      <c r="A29" s="11" t="n">
        <v>22</v>
      </c>
      <c r="B29" s="22"/>
      <c r="C29" s="15"/>
      <c r="D29" s="14"/>
      <c r="E29" s="14"/>
      <c r="F29" s="14"/>
      <c r="G29" s="14"/>
      <c r="H29" s="14"/>
      <c r="I29" s="14"/>
      <c r="J29" s="15"/>
      <c r="K29" s="15"/>
      <c r="L29" s="16" t="str">
        <f aca="false">IF(OR($T29="",$U29="",$V29="",$W29=""),"",$T29+$U29+$V29+$W29)</f>
        <v/>
      </c>
      <c r="M29" s="16" t="str">
        <f aca="false">IF(OR($T29="",$U29="",$V29="",$W29=""),"",$T29+$U29+(6-$V29)+$W29)</f>
        <v/>
      </c>
      <c r="N29" s="17" t="str">
        <f aca="false">IF($B29="","",IF(OR($T29="",$U29="",$V29="",$W29="",$X29="",$Y29=""),"입력 미완성",IF(AND($L29&lt;13,$M29&lt;13),"D",IF(OR($X29=1,$Y29&lt;=2),"C",IF($L29&gt;$M29,"A","B")))))</f>
        <v/>
      </c>
      <c r="O29" s="18" t="str">
        <f aca="false">IF($N29="","",IF($N29="입력 미완성","",IF($N29="D","현재는 개선 대상 아님",IF($N29="C",IF($L29&gt;$M29,"자동화","AI 보조"),IF($L29&gt;$M29,"완전 자동화","AI 보조"))&amp;IF($N29&lt;&gt;"C","",IF($Y29=1,IF($X29=1," + 사람 승인 · 보안 검토 선행"," + 보안 검토 선행"),IF($Y29=2,IF($X29=1," + 사람 승인 · 내부 보안 승인"," + 내부 보안 승인")," + 사람 승인"))))))</f>
        <v/>
      </c>
      <c r="P29" s="19" t="str">
        <f aca="false">IF($N29="","",IF($N29="입력 미완성","여섯 칸을 모두 골라 주세요",IF($Z29="","선행 조건 없음 — 바로 착수 가능",LEFT($Z29,LEN($Z29)-3))))</f>
        <v/>
      </c>
      <c r="Q29" s="20" t="str">
        <f aca="false">IF(OR($J29="",$K29=""),"",ROUND($J29*$K29/60,1))</f>
        <v/>
      </c>
      <c r="R29" s="20" t="str">
        <f aca="false">IF(OR($Q29="",$N29="",$N29="입력 미완성",$N29="D"),"",ROUND($Q29*IF($N29="A",'작성법과 예시'!$C$77,IF($N29="B",'작성법과 예시'!$C$78,'작성법과 예시'!$C$79)),1))</f>
        <v/>
      </c>
      <c r="T29" s="0" t="str">
        <f aca="false">IFERROR(VALUE(LEFT($D29,1)),"")</f>
        <v/>
      </c>
      <c r="U29" s="0" t="str">
        <f aca="false">IFERROR(VALUE(LEFT($E29,1)),"")</f>
        <v/>
      </c>
      <c r="V29" s="0" t="str">
        <f aca="false">IFERROR(VALUE(LEFT($F29,1)),"")</f>
        <v/>
      </c>
      <c r="W29" s="0" t="str">
        <f aca="false">IFERROR(VALUE(LEFT($G29,1)),"")</f>
        <v/>
      </c>
      <c r="X29" s="0" t="str">
        <f aca="false">IFERROR(VALUE(LEFT($H29,1)),"")</f>
        <v/>
      </c>
      <c r="Y29" s="0" t="str">
        <f aca="false">IFERROR(VALUE(LEFT($I29,1)),"")</f>
        <v/>
      </c>
      <c r="Z29" s="0" t="str">
        <f aca="false">IF($N29="","",IF($N29="입력 미완성","",IF($Y29=1,"보안 검토 선행(외부 AI 사용 불가) / ",IF($Y29=2,"내부 보안 승인 필요 / ",""))&amp;IF($X29=1,"사람 최종 승인 필수 / ",IF($X29=2,"발송·제출 전 사람 검토 필수 / ",""))&amp;IF($W29&lt;=2,"입력 자료 디지털화 필요 / ",IF($W29=3,"입력 위치·양식 고정 필요 / ",""))&amp;IF($V29&lt;=2,"판단 기준 문서화 필요 / ",IF($V29=3,"예외 처리 규칙 정의 필요 / ",""))))</f>
        <v/>
      </c>
      <c r="AA29" s="0" t="str">
        <f aca="false">IF($N29="A",IF($Q29="",$L29,$Q29+1000)-ROW()/100000,"")</f>
        <v/>
      </c>
      <c r="AB29" s="0" t="str">
        <f aca="false">IF($N29="B",IF($Q29="",$M29,$Q29+1000)-ROW()/100000,"")</f>
        <v/>
      </c>
      <c r="AC29" s="0" t="str">
        <f aca="false">IF($N29="C",IF($Q29="",$L29,$Q29+1000)-ROW()/100000,"")</f>
        <v/>
      </c>
    </row>
    <row r="30" customFormat="false" ht="33.75" hidden="false" customHeight="true" outlineLevel="0" collapsed="false">
      <c r="A30" s="11" t="n">
        <v>23</v>
      </c>
      <c r="B30" s="22"/>
      <c r="C30" s="15"/>
      <c r="D30" s="14"/>
      <c r="E30" s="14"/>
      <c r="F30" s="14"/>
      <c r="G30" s="14"/>
      <c r="H30" s="14"/>
      <c r="I30" s="14"/>
      <c r="J30" s="15"/>
      <c r="K30" s="15"/>
      <c r="L30" s="16" t="str">
        <f aca="false">IF(OR($T30="",$U30="",$V30="",$W30=""),"",$T30+$U30+$V30+$W30)</f>
        <v/>
      </c>
      <c r="M30" s="16" t="str">
        <f aca="false">IF(OR($T30="",$U30="",$V30="",$W30=""),"",$T30+$U30+(6-$V30)+$W30)</f>
        <v/>
      </c>
      <c r="N30" s="17" t="str">
        <f aca="false">IF($B30="","",IF(OR($T30="",$U30="",$V30="",$W30="",$X30="",$Y30=""),"입력 미완성",IF(AND($L30&lt;13,$M30&lt;13),"D",IF(OR($X30=1,$Y30&lt;=2),"C",IF($L30&gt;$M30,"A","B")))))</f>
        <v/>
      </c>
      <c r="O30" s="18" t="str">
        <f aca="false">IF($N30="","",IF($N30="입력 미완성","",IF($N30="D","현재는 개선 대상 아님",IF($N30="C",IF($L30&gt;$M30,"자동화","AI 보조"),IF($L30&gt;$M30,"완전 자동화","AI 보조"))&amp;IF($N30&lt;&gt;"C","",IF($Y30=1,IF($X30=1," + 사람 승인 · 보안 검토 선행"," + 보안 검토 선행"),IF($Y30=2,IF($X30=1," + 사람 승인 · 내부 보안 승인"," + 내부 보안 승인")," + 사람 승인"))))))</f>
        <v/>
      </c>
      <c r="P30" s="19" t="str">
        <f aca="false">IF($N30="","",IF($N30="입력 미완성","여섯 칸을 모두 골라 주세요",IF($Z30="","선행 조건 없음 — 바로 착수 가능",LEFT($Z30,LEN($Z30)-3))))</f>
        <v/>
      </c>
      <c r="Q30" s="20" t="str">
        <f aca="false">IF(OR($J30="",$K30=""),"",ROUND($J30*$K30/60,1))</f>
        <v/>
      </c>
      <c r="R30" s="20" t="str">
        <f aca="false">IF(OR($Q30="",$N30="",$N30="입력 미완성",$N30="D"),"",ROUND($Q30*IF($N30="A",'작성법과 예시'!$C$77,IF($N30="B",'작성법과 예시'!$C$78,'작성법과 예시'!$C$79)),1))</f>
        <v/>
      </c>
      <c r="T30" s="0" t="str">
        <f aca="false">IFERROR(VALUE(LEFT($D30,1)),"")</f>
        <v/>
      </c>
      <c r="U30" s="0" t="str">
        <f aca="false">IFERROR(VALUE(LEFT($E30,1)),"")</f>
        <v/>
      </c>
      <c r="V30" s="0" t="str">
        <f aca="false">IFERROR(VALUE(LEFT($F30,1)),"")</f>
        <v/>
      </c>
      <c r="W30" s="0" t="str">
        <f aca="false">IFERROR(VALUE(LEFT($G30,1)),"")</f>
        <v/>
      </c>
      <c r="X30" s="0" t="str">
        <f aca="false">IFERROR(VALUE(LEFT($H30,1)),"")</f>
        <v/>
      </c>
      <c r="Y30" s="0" t="str">
        <f aca="false">IFERROR(VALUE(LEFT($I30,1)),"")</f>
        <v/>
      </c>
      <c r="Z30" s="0" t="str">
        <f aca="false">IF($N30="","",IF($N30="입력 미완성","",IF($Y30=1,"보안 검토 선행(외부 AI 사용 불가) / ",IF($Y30=2,"내부 보안 승인 필요 / ",""))&amp;IF($X30=1,"사람 최종 승인 필수 / ",IF($X30=2,"발송·제출 전 사람 검토 필수 / ",""))&amp;IF($W30&lt;=2,"입력 자료 디지털화 필요 / ",IF($W30=3,"입력 위치·양식 고정 필요 / ",""))&amp;IF($V30&lt;=2,"판단 기준 문서화 필요 / ",IF($V30=3,"예외 처리 규칙 정의 필요 / ",""))))</f>
        <v/>
      </c>
      <c r="AA30" s="0" t="str">
        <f aca="false">IF($N30="A",IF($Q30="",$L30,$Q30+1000)-ROW()/100000,"")</f>
        <v/>
      </c>
      <c r="AB30" s="0" t="str">
        <f aca="false">IF($N30="B",IF($Q30="",$M30,$Q30+1000)-ROW()/100000,"")</f>
        <v/>
      </c>
      <c r="AC30" s="0" t="str">
        <f aca="false">IF($N30="C",IF($Q30="",$L30,$Q30+1000)-ROW()/100000,"")</f>
        <v/>
      </c>
    </row>
    <row r="31" customFormat="false" ht="33.75" hidden="false" customHeight="true" outlineLevel="0" collapsed="false">
      <c r="A31" s="11" t="n">
        <v>24</v>
      </c>
      <c r="B31" s="22"/>
      <c r="C31" s="15"/>
      <c r="D31" s="14"/>
      <c r="E31" s="14"/>
      <c r="F31" s="14"/>
      <c r="G31" s="14"/>
      <c r="H31" s="14"/>
      <c r="I31" s="14"/>
      <c r="J31" s="15"/>
      <c r="K31" s="15"/>
      <c r="L31" s="16" t="str">
        <f aca="false">IF(OR($T31="",$U31="",$V31="",$W31=""),"",$T31+$U31+$V31+$W31)</f>
        <v/>
      </c>
      <c r="M31" s="16" t="str">
        <f aca="false">IF(OR($T31="",$U31="",$V31="",$W31=""),"",$T31+$U31+(6-$V31)+$W31)</f>
        <v/>
      </c>
      <c r="N31" s="17" t="str">
        <f aca="false">IF($B31="","",IF(OR($T31="",$U31="",$V31="",$W31="",$X31="",$Y31=""),"입력 미완성",IF(AND($L31&lt;13,$M31&lt;13),"D",IF(OR($X31=1,$Y31&lt;=2),"C",IF($L31&gt;$M31,"A","B")))))</f>
        <v/>
      </c>
      <c r="O31" s="18" t="str">
        <f aca="false">IF($N31="","",IF($N31="입력 미완성","",IF($N31="D","현재는 개선 대상 아님",IF($N31="C",IF($L31&gt;$M31,"자동화","AI 보조"),IF($L31&gt;$M31,"완전 자동화","AI 보조"))&amp;IF($N31&lt;&gt;"C","",IF($Y31=1,IF($X31=1," + 사람 승인 · 보안 검토 선행"," + 보안 검토 선행"),IF($Y31=2,IF($X31=1," + 사람 승인 · 내부 보안 승인"," + 내부 보안 승인")," + 사람 승인"))))))</f>
        <v/>
      </c>
      <c r="P31" s="19" t="str">
        <f aca="false">IF($N31="","",IF($N31="입력 미완성","여섯 칸을 모두 골라 주세요",IF($Z31="","선행 조건 없음 — 바로 착수 가능",LEFT($Z31,LEN($Z31)-3))))</f>
        <v/>
      </c>
      <c r="Q31" s="20" t="str">
        <f aca="false">IF(OR($J31="",$K31=""),"",ROUND($J31*$K31/60,1))</f>
        <v/>
      </c>
      <c r="R31" s="20" t="str">
        <f aca="false">IF(OR($Q31="",$N31="",$N31="입력 미완성",$N31="D"),"",ROUND($Q31*IF($N31="A",'작성법과 예시'!$C$77,IF($N31="B",'작성법과 예시'!$C$78,'작성법과 예시'!$C$79)),1))</f>
        <v/>
      </c>
      <c r="T31" s="0" t="str">
        <f aca="false">IFERROR(VALUE(LEFT($D31,1)),"")</f>
        <v/>
      </c>
      <c r="U31" s="0" t="str">
        <f aca="false">IFERROR(VALUE(LEFT($E31,1)),"")</f>
        <v/>
      </c>
      <c r="V31" s="0" t="str">
        <f aca="false">IFERROR(VALUE(LEFT($F31,1)),"")</f>
        <v/>
      </c>
      <c r="W31" s="0" t="str">
        <f aca="false">IFERROR(VALUE(LEFT($G31,1)),"")</f>
        <v/>
      </c>
      <c r="X31" s="0" t="str">
        <f aca="false">IFERROR(VALUE(LEFT($H31,1)),"")</f>
        <v/>
      </c>
      <c r="Y31" s="0" t="str">
        <f aca="false">IFERROR(VALUE(LEFT($I31,1)),"")</f>
        <v/>
      </c>
      <c r="Z31" s="0" t="str">
        <f aca="false">IF($N31="","",IF($N31="입력 미완성","",IF($Y31=1,"보안 검토 선행(외부 AI 사용 불가) / ",IF($Y31=2,"내부 보안 승인 필요 / ",""))&amp;IF($X31=1,"사람 최종 승인 필수 / ",IF($X31=2,"발송·제출 전 사람 검토 필수 / ",""))&amp;IF($W31&lt;=2,"입력 자료 디지털화 필요 / ",IF($W31=3,"입력 위치·양식 고정 필요 / ",""))&amp;IF($V31&lt;=2,"판단 기준 문서화 필요 / ",IF($V31=3,"예외 처리 규칙 정의 필요 / ",""))))</f>
        <v/>
      </c>
      <c r="AA31" s="0" t="str">
        <f aca="false">IF($N31="A",IF($Q31="",$L31,$Q31+1000)-ROW()/100000,"")</f>
        <v/>
      </c>
      <c r="AB31" s="0" t="str">
        <f aca="false">IF($N31="B",IF($Q31="",$M31,$Q31+1000)-ROW()/100000,"")</f>
        <v/>
      </c>
      <c r="AC31" s="0" t="str">
        <f aca="false">IF($N31="C",IF($Q31="",$L31,$Q31+1000)-ROW()/100000,"")</f>
        <v/>
      </c>
    </row>
    <row r="32" customFormat="false" ht="33.75" hidden="false" customHeight="true" outlineLevel="0" collapsed="false">
      <c r="A32" s="11" t="n">
        <v>25</v>
      </c>
      <c r="B32" s="22"/>
      <c r="C32" s="15"/>
      <c r="D32" s="14"/>
      <c r="E32" s="14"/>
      <c r="F32" s="14"/>
      <c r="G32" s="14"/>
      <c r="H32" s="14"/>
      <c r="I32" s="14"/>
      <c r="J32" s="15"/>
      <c r="K32" s="15"/>
      <c r="L32" s="16" t="str">
        <f aca="false">IF(OR($T32="",$U32="",$V32="",$W32=""),"",$T32+$U32+$V32+$W32)</f>
        <v/>
      </c>
      <c r="M32" s="16" t="str">
        <f aca="false">IF(OR($T32="",$U32="",$V32="",$W32=""),"",$T32+$U32+(6-$V32)+$W32)</f>
        <v/>
      </c>
      <c r="N32" s="17" t="str">
        <f aca="false">IF($B32="","",IF(OR($T32="",$U32="",$V32="",$W32="",$X32="",$Y32=""),"입력 미완성",IF(AND($L32&lt;13,$M32&lt;13),"D",IF(OR($X32=1,$Y32&lt;=2),"C",IF($L32&gt;$M32,"A","B")))))</f>
        <v/>
      </c>
      <c r="O32" s="18" t="str">
        <f aca="false">IF($N32="","",IF($N32="입력 미완성","",IF($N32="D","현재는 개선 대상 아님",IF($N32="C",IF($L32&gt;$M32,"자동화","AI 보조"),IF($L32&gt;$M32,"완전 자동화","AI 보조"))&amp;IF($N32&lt;&gt;"C","",IF($Y32=1,IF($X32=1," + 사람 승인 · 보안 검토 선행"," + 보안 검토 선행"),IF($Y32=2,IF($X32=1," + 사람 승인 · 내부 보안 승인"," + 내부 보안 승인")," + 사람 승인"))))))</f>
        <v/>
      </c>
      <c r="P32" s="19" t="str">
        <f aca="false">IF($N32="","",IF($N32="입력 미완성","여섯 칸을 모두 골라 주세요",IF($Z32="","선행 조건 없음 — 바로 착수 가능",LEFT($Z32,LEN($Z32)-3))))</f>
        <v/>
      </c>
      <c r="Q32" s="20" t="str">
        <f aca="false">IF(OR($J32="",$K32=""),"",ROUND($J32*$K32/60,1))</f>
        <v/>
      </c>
      <c r="R32" s="20" t="str">
        <f aca="false">IF(OR($Q32="",$N32="",$N32="입력 미완성",$N32="D"),"",ROUND($Q32*IF($N32="A",'작성법과 예시'!$C$77,IF($N32="B",'작성법과 예시'!$C$78,'작성법과 예시'!$C$79)),1))</f>
        <v/>
      </c>
      <c r="T32" s="0" t="str">
        <f aca="false">IFERROR(VALUE(LEFT($D32,1)),"")</f>
        <v/>
      </c>
      <c r="U32" s="0" t="str">
        <f aca="false">IFERROR(VALUE(LEFT($E32,1)),"")</f>
        <v/>
      </c>
      <c r="V32" s="0" t="str">
        <f aca="false">IFERROR(VALUE(LEFT($F32,1)),"")</f>
        <v/>
      </c>
      <c r="W32" s="0" t="str">
        <f aca="false">IFERROR(VALUE(LEFT($G32,1)),"")</f>
        <v/>
      </c>
      <c r="X32" s="0" t="str">
        <f aca="false">IFERROR(VALUE(LEFT($H32,1)),"")</f>
        <v/>
      </c>
      <c r="Y32" s="0" t="str">
        <f aca="false">IFERROR(VALUE(LEFT($I32,1)),"")</f>
        <v/>
      </c>
      <c r="Z32" s="0" t="str">
        <f aca="false">IF($N32="","",IF($N32="입력 미완성","",IF($Y32=1,"보안 검토 선행(외부 AI 사용 불가) / ",IF($Y32=2,"내부 보안 승인 필요 / ",""))&amp;IF($X32=1,"사람 최종 승인 필수 / ",IF($X32=2,"발송·제출 전 사람 검토 필수 / ",""))&amp;IF($W32&lt;=2,"입력 자료 디지털화 필요 / ",IF($W32=3,"입력 위치·양식 고정 필요 / ",""))&amp;IF($V32&lt;=2,"판단 기준 문서화 필요 / ",IF($V32=3,"예외 처리 규칙 정의 필요 / ",""))))</f>
        <v/>
      </c>
      <c r="AA32" s="0" t="str">
        <f aca="false">IF($N32="A",IF($Q32="",$L32,$Q32+1000)-ROW()/100000,"")</f>
        <v/>
      </c>
      <c r="AB32" s="0" t="str">
        <f aca="false">IF($N32="B",IF($Q32="",$M32,$Q32+1000)-ROW()/100000,"")</f>
        <v/>
      </c>
      <c r="AC32" s="0" t="str">
        <f aca="false">IF($N32="C",IF($Q32="",$L32,$Q32+1000)-ROW()/100000,"")</f>
        <v/>
      </c>
    </row>
    <row r="33" customFormat="false" ht="33.75" hidden="false" customHeight="true" outlineLevel="0" collapsed="false">
      <c r="A33" s="11" t="n">
        <v>26</v>
      </c>
      <c r="B33" s="22"/>
      <c r="C33" s="15"/>
      <c r="D33" s="14"/>
      <c r="E33" s="14"/>
      <c r="F33" s="14"/>
      <c r="G33" s="14"/>
      <c r="H33" s="14"/>
      <c r="I33" s="14"/>
      <c r="J33" s="15"/>
      <c r="K33" s="15"/>
      <c r="L33" s="16" t="str">
        <f aca="false">IF(OR($T33="",$U33="",$V33="",$W33=""),"",$T33+$U33+$V33+$W33)</f>
        <v/>
      </c>
      <c r="M33" s="16" t="str">
        <f aca="false">IF(OR($T33="",$U33="",$V33="",$W33=""),"",$T33+$U33+(6-$V33)+$W33)</f>
        <v/>
      </c>
      <c r="N33" s="17" t="str">
        <f aca="false">IF($B33="","",IF(OR($T33="",$U33="",$V33="",$W33="",$X33="",$Y33=""),"입력 미완성",IF(AND($L33&lt;13,$M33&lt;13),"D",IF(OR($X33=1,$Y33&lt;=2),"C",IF($L33&gt;$M33,"A","B")))))</f>
        <v/>
      </c>
      <c r="O33" s="18" t="str">
        <f aca="false">IF($N33="","",IF($N33="입력 미완성","",IF($N33="D","현재는 개선 대상 아님",IF($N33="C",IF($L33&gt;$M33,"자동화","AI 보조"),IF($L33&gt;$M33,"완전 자동화","AI 보조"))&amp;IF($N33&lt;&gt;"C","",IF($Y33=1,IF($X33=1," + 사람 승인 · 보안 검토 선행"," + 보안 검토 선행"),IF($Y33=2,IF($X33=1," + 사람 승인 · 내부 보안 승인"," + 내부 보안 승인")," + 사람 승인"))))))</f>
        <v/>
      </c>
      <c r="P33" s="19" t="str">
        <f aca="false">IF($N33="","",IF($N33="입력 미완성","여섯 칸을 모두 골라 주세요",IF($Z33="","선행 조건 없음 — 바로 착수 가능",LEFT($Z33,LEN($Z33)-3))))</f>
        <v/>
      </c>
      <c r="Q33" s="20" t="str">
        <f aca="false">IF(OR($J33="",$K33=""),"",ROUND($J33*$K33/60,1))</f>
        <v/>
      </c>
      <c r="R33" s="20" t="str">
        <f aca="false">IF(OR($Q33="",$N33="",$N33="입력 미완성",$N33="D"),"",ROUND($Q33*IF($N33="A",'작성법과 예시'!$C$77,IF($N33="B",'작성법과 예시'!$C$78,'작성법과 예시'!$C$79)),1))</f>
        <v/>
      </c>
      <c r="T33" s="0" t="str">
        <f aca="false">IFERROR(VALUE(LEFT($D33,1)),"")</f>
        <v/>
      </c>
      <c r="U33" s="0" t="str">
        <f aca="false">IFERROR(VALUE(LEFT($E33,1)),"")</f>
        <v/>
      </c>
      <c r="V33" s="0" t="str">
        <f aca="false">IFERROR(VALUE(LEFT($F33,1)),"")</f>
        <v/>
      </c>
      <c r="W33" s="0" t="str">
        <f aca="false">IFERROR(VALUE(LEFT($G33,1)),"")</f>
        <v/>
      </c>
      <c r="X33" s="0" t="str">
        <f aca="false">IFERROR(VALUE(LEFT($H33,1)),"")</f>
        <v/>
      </c>
      <c r="Y33" s="0" t="str">
        <f aca="false">IFERROR(VALUE(LEFT($I33,1)),"")</f>
        <v/>
      </c>
      <c r="Z33" s="0" t="str">
        <f aca="false">IF($N33="","",IF($N33="입력 미완성","",IF($Y33=1,"보안 검토 선행(외부 AI 사용 불가) / ",IF($Y33=2,"내부 보안 승인 필요 / ",""))&amp;IF($X33=1,"사람 최종 승인 필수 / ",IF($X33=2,"발송·제출 전 사람 검토 필수 / ",""))&amp;IF($W33&lt;=2,"입력 자료 디지털화 필요 / ",IF($W33=3,"입력 위치·양식 고정 필요 / ",""))&amp;IF($V33&lt;=2,"판단 기준 문서화 필요 / ",IF($V33=3,"예외 처리 규칙 정의 필요 / ",""))))</f>
        <v/>
      </c>
      <c r="AA33" s="0" t="str">
        <f aca="false">IF($N33="A",IF($Q33="",$L33,$Q33+1000)-ROW()/100000,"")</f>
        <v/>
      </c>
      <c r="AB33" s="0" t="str">
        <f aca="false">IF($N33="B",IF($Q33="",$M33,$Q33+1000)-ROW()/100000,"")</f>
        <v/>
      </c>
      <c r="AC33" s="0" t="str">
        <f aca="false">IF($N33="C",IF($Q33="",$L33,$Q33+1000)-ROW()/100000,"")</f>
        <v/>
      </c>
    </row>
    <row r="34" customFormat="false" ht="33.75" hidden="false" customHeight="true" outlineLevel="0" collapsed="false">
      <c r="A34" s="11" t="n">
        <v>27</v>
      </c>
      <c r="B34" s="22"/>
      <c r="C34" s="15"/>
      <c r="D34" s="14"/>
      <c r="E34" s="14"/>
      <c r="F34" s="14"/>
      <c r="G34" s="14"/>
      <c r="H34" s="14"/>
      <c r="I34" s="14"/>
      <c r="J34" s="15"/>
      <c r="K34" s="15"/>
      <c r="L34" s="16" t="str">
        <f aca="false">IF(OR($T34="",$U34="",$V34="",$W34=""),"",$T34+$U34+$V34+$W34)</f>
        <v/>
      </c>
      <c r="M34" s="16" t="str">
        <f aca="false">IF(OR($T34="",$U34="",$V34="",$W34=""),"",$T34+$U34+(6-$V34)+$W34)</f>
        <v/>
      </c>
      <c r="N34" s="17" t="str">
        <f aca="false">IF($B34="","",IF(OR($T34="",$U34="",$V34="",$W34="",$X34="",$Y34=""),"입력 미완성",IF(AND($L34&lt;13,$M34&lt;13),"D",IF(OR($X34=1,$Y34&lt;=2),"C",IF($L34&gt;$M34,"A","B")))))</f>
        <v/>
      </c>
      <c r="O34" s="18" t="str">
        <f aca="false">IF($N34="","",IF($N34="입력 미완성","",IF($N34="D","현재는 개선 대상 아님",IF($N34="C",IF($L34&gt;$M34,"자동화","AI 보조"),IF($L34&gt;$M34,"완전 자동화","AI 보조"))&amp;IF($N34&lt;&gt;"C","",IF($Y34=1,IF($X34=1," + 사람 승인 · 보안 검토 선행"," + 보안 검토 선행"),IF($Y34=2,IF($X34=1," + 사람 승인 · 내부 보안 승인"," + 내부 보안 승인")," + 사람 승인"))))))</f>
        <v/>
      </c>
      <c r="P34" s="19" t="str">
        <f aca="false">IF($N34="","",IF($N34="입력 미완성","여섯 칸을 모두 골라 주세요",IF($Z34="","선행 조건 없음 — 바로 착수 가능",LEFT($Z34,LEN($Z34)-3))))</f>
        <v/>
      </c>
      <c r="Q34" s="20" t="str">
        <f aca="false">IF(OR($J34="",$K34=""),"",ROUND($J34*$K34/60,1))</f>
        <v/>
      </c>
      <c r="R34" s="20" t="str">
        <f aca="false">IF(OR($Q34="",$N34="",$N34="입력 미완성",$N34="D"),"",ROUND($Q34*IF($N34="A",'작성법과 예시'!$C$77,IF($N34="B",'작성법과 예시'!$C$78,'작성법과 예시'!$C$79)),1))</f>
        <v/>
      </c>
      <c r="T34" s="0" t="str">
        <f aca="false">IFERROR(VALUE(LEFT($D34,1)),"")</f>
        <v/>
      </c>
      <c r="U34" s="0" t="str">
        <f aca="false">IFERROR(VALUE(LEFT($E34,1)),"")</f>
        <v/>
      </c>
      <c r="V34" s="0" t="str">
        <f aca="false">IFERROR(VALUE(LEFT($F34,1)),"")</f>
        <v/>
      </c>
      <c r="W34" s="0" t="str">
        <f aca="false">IFERROR(VALUE(LEFT($G34,1)),"")</f>
        <v/>
      </c>
      <c r="X34" s="0" t="str">
        <f aca="false">IFERROR(VALUE(LEFT($H34,1)),"")</f>
        <v/>
      </c>
      <c r="Y34" s="0" t="str">
        <f aca="false">IFERROR(VALUE(LEFT($I34,1)),"")</f>
        <v/>
      </c>
      <c r="Z34" s="0" t="str">
        <f aca="false">IF($N34="","",IF($N34="입력 미완성","",IF($Y34=1,"보안 검토 선행(외부 AI 사용 불가) / ",IF($Y34=2,"내부 보안 승인 필요 / ",""))&amp;IF($X34=1,"사람 최종 승인 필수 / ",IF($X34=2,"발송·제출 전 사람 검토 필수 / ",""))&amp;IF($W34&lt;=2,"입력 자료 디지털화 필요 / ",IF($W34=3,"입력 위치·양식 고정 필요 / ",""))&amp;IF($V34&lt;=2,"판단 기준 문서화 필요 / ",IF($V34=3,"예외 처리 규칙 정의 필요 / ",""))))</f>
        <v/>
      </c>
      <c r="AA34" s="0" t="str">
        <f aca="false">IF($N34="A",IF($Q34="",$L34,$Q34+1000)-ROW()/100000,"")</f>
        <v/>
      </c>
      <c r="AB34" s="0" t="str">
        <f aca="false">IF($N34="B",IF($Q34="",$M34,$Q34+1000)-ROW()/100000,"")</f>
        <v/>
      </c>
      <c r="AC34" s="0" t="str">
        <f aca="false">IF($N34="C",IF($Q34="",$L34,$Q34+1000)-ROW()/100000,"")</f>
        <v/>
      </c>
    </row>
    <row r="35" customFormat="false" ht="33.75" hidden="false" customHeight="true" outlineLevel="0" collapsed="false">
      <c r="A35" s="11" t="n">
        <v>28</v>
      </c>
      <c r="B35" s="22"/>
      <c r="C35" s="15"/>
      <c r="D35" s="14"/>
      <c r="E35" s="14"/>
      <c r="F35" s="14"/>
      <c r="G35" s="14"/>
      <c r="H35" s="14"/>
      <c r="I35" s="14"/>
      <c r="J35" s="15"/>
      <c r="K35" s="15"/>
      <c r="L35" s="16" t="str">
        <f aca="false">IF(OR($T35="",$U35="",$V35="",$W35=""),"",$T35+$U35+$V35+$W35)</f>
        <v/>
      </c>
      <c r="M35" s="16" t="str">
        <f aca="false">IF(OR($T35="",$U35="",$V35="",$W35=""),"",$T35+$U35+(6-$V35)+$W35)</f>
        <v/>
      </c>
      <c r="N35" s="17" t="str">
        <f aca="false">IF($B35="","",IF(OR($T35="",$U35="",$V35="",$W35="",$X35="",$Y35=""),"입력 미완성",IF(AND($L35&lt;13,$M35&lt;13),"D",IF(OR($X35=1,$Y35&lt;=2),"C",IF($L35&gt;$M35,"A","B")))))</f>
        <v/>
      </c>
      <c r="O35" s="18" t="str">
        <f aca="false">IF($N35="","",IF($N35="입력 미완성","",IF($N35="D","현재는 개선 대상 아님",IF($N35="C",IF($L35&gt;$M35,"자동화","AI 보조"),IF($L35&gt;$M35,"완전 자동화","AI 보조"))&amp;IF($N35&lt;&gt;"C","",IF($Y35=1,IF($X35=1," + 사람 승인 · 보안 검토 선행"," + 보안 검토 선행"),IF($Y35=2,IF($X35=1," + 사람 승인 · 내부 보안 승인"," + 내부 보안 승인")," + 사람 승인"))))))</f>
        <v/>
      </c>
      <c r="P35" s="19" t="str">
        <f aca="false">IF($N35="","",IF($N35="입력 미완성","여섯 칸을 모두 골라 주세요",IF($Z35="","선행 조건 없음 — 바로 착수 가능",LEFT($Z35,LEN($Z35)-3))))</f>
        <v/>
      </c>
      <c r="Q35" s="20" t="str">
        <f aca="false">IF(OR($J35="",$K35=""),"",ROUND($J35*$K35/60,1))</f>
        <v/>
      </c>
      <c r="R35" s="20" t="str">
        <f aca="false">IF(OR($Q35="",$N35="",$N35="입력 미완성",$N35="D"),"",ROUND($Q35*IF($N35="A",'작성법과 예시'!$C$77,IF($N35="B",'작성법과 예시'!$C$78,'작성법과 예시'!$C$79)),1))</f>
        <v/>
      </c>
      <c r="T35" s="0" t="str">
        <f aca="false">IFERROR(VALUE(LEFT($D35,1)),"")</f>
        <v/>
      </c>
      <c r="U35" s="0" t="str">
        <f aca="false">IFERROR(VALUE(LEFT($E35,1)),"")</f>
        <v/>
      </c>
      <c r="V35" s="0" t="str">
        <f aca="false">IFERROR(VALUE(LEFT($F35,1)),"")</f>
        <v/>
      </c>
      <c r="W35" s="0" t="str">
        <f aca="false">IFERROR(VALUE(LEFT($G35,1)),"")</f>
        <v/>
      </c>
      <c r="X35" s="0" t="str">
        <f aca="false">IFERROR(VALUE(LEFT($H35,1)),"")</f>
        <v/>
      </c>
      <c r="Y35" s="0" t="str">
        <f aca="false">IFERROR(VALUE(LEFT($I35,1)),"")</f>
        <v/>
      </c>
      <c r="Z35" s="0" t="str">
        <f aca="false">IF($N35="","",IF($N35="입력 미완성","",IF($Y35=1,"보안 검토 선행(외부 AI 사용 불가) / ",IF($Y35=2,"내부 보안 승인 필요 / ",""))&amp;IF($X35=1,"사람 최종 승인 필수 / ",IF($X35=2,"발송·제출 전 사람 검토 필수 / ",""))&amp;IF($W35&lt;=2,"입력 자료 디지털화 필요 / ",IF($W35=3,"입력 위치·양식 고정 필요 / ",""))&amp;IF($V35&lt;=2,"판단 기준 문서화 필요 / ",IF($V35=3,"예외 처리 규칙 정의 필요 / ",""))))</f>
        <v/>
      </c>
      <c r="AA35" s="0" t="str">
        <f aca="false">IF($N35="A",IF($Q35="",$L35,$Q35+1000)-ROW()/100000,"")</f>
        <v/>
      </c>
      <c r="AB35" s="0" t="str">
        <f aca="false">IF($N35="B",IF($Q35="",$M35,$Q35+1000)-ROW()/100000,"")</f>
        <v/>
      </c>
      <c r="AC35" s="0" t="str">
        <f aca="false">IF($N35="C",IF($Q35="",$L35,$Q35+1000)-ROW()/100000,"")</f>
        <v/>
      </c>
    </row>
    <row r="36" customFormat="false" ht="33.75" hidden="false" customHeight="true" outlineLevel="0" collapsed="false">
      <c r="A36" s="11" t="n">
        <v>29</v>
      </c>
      <c r="B36" s="22"/>
      <c r="C36" s="15"/>
      <c r="D36" s="14"/>
      <c r="E36" s="14"/>
      <c r="F36" s="14"/>
      <c r="G36" s="14"/>
      <c r="H36" s="14"/>
      <c r="I36" s="14"/>
      <c r="J36" s="15"/>
      <c r="K36" s="15"/>
      <c r="L36" s="16" t="str">
        <f aca="false">IF(OR($T36="",$U36="",$V36="",$W36=""),"",$T36+$U36+$V36+$W36)</f>
        <v/>
      </c>
      <c r="M36" s="16" t="str">
        <f aca="false">IF(OR($T36="",$U36="",$V36="",$W36=""),"",$T36+$U36+(6-$V36)+$W36)</f>
        <v/>
      </c>
      <c r="N36" s="17" t="str">
        <f aca="false">IF($B36="","",IF(OR($T36="",$U36="",$V36="",$W36="",$X36="",$Y36=""),"입력 미완성",IF(AND($L36&lt;13,$M36&lt;13),"D",IF(OR($X36=1,$Y36&lt;=2),"C",IF($L36&gt;$M36,"A","B")))))</f>
        <v/>
      </c>
      <c r="O36" s="18" t="str">
        <f aca="false">IF($N36="","",IF($N36="입력 미완성","",IF($N36="D","현재는 개선 대상 아님",IF($N36="C",IF($L36&gt;$M36,"자동화","AI 보조"),IF($L36&gt;$M36,"완전 자동화","AI 보조"))&amp;IF($N36&lt;&gt;"C","",IF($Y36=1,IF($X36=1," + 사람 승인 · 보안 검토 선행"," + 보안 검토 선행"),IF($Y36=2,IF($X36=1," + 사람 승인 · 내부 보안 승인"," + 내부 보안 승인")," + 사람 승인"))))))</f>
        <v/>
      </c>
      <c r="P36" s="19" t="str">
        <f aca="false">IF($N36="","",IF($N36="입력 미완성","여섯 칸을 모두 골라 주세요",IF($Z36="","선행 조건 없음 — 바로 착수 가능",LEFT($Z36,LEN($Z36)-3))))</f>
        <v/>
      </c>
      <c r="Q36" s="20" t="str">
        <f aca="false">IF(OR($J36="",$K36=""),"",ROUND($J36*$K36/60,1))</f>
        <v/>
      </c>
      <c r="R36" s="20" t="str">
        <f aca="false">IF(OR($Q36="",$N36="",$N36="입력 미완성",$N36="D"),"",ROUND($Q36*IF($N36="A",'작성법과 예시'!$C$77,IF($N36="B",'작성법과 예시'!$C$78,'작성법과 예시'!$C$79)),1))</f>
        <v/>
      </c>
      <c r="T36" s="0" t="str">
        <f aca="false">IFERROR(VALUE(LEFT($D36,1)),"")</f>
        <v/>
      </c>
      <c r="U36" s="0" t="str">
        <f aca="false">IFERROR(VALUE(LEFT($E36,1)),"")</f>
        <v/>
      </c>
      <c r="V36" s="0" t="str">
        <f aca="false">IFERROR(VALUE(LEFT($F36,1)),"")</f>
        <v/>
      </c>
      <c r="W36" s="0" t="str">
        <f aca="false">IFERROR(VALUE(LEFT($G36,1)),"")</f>
        <v/>
      </c>
      <c r="X36" s="0" t="str">
        <f aca="false">IFERROR(VALUE(LEFT($H36,1)),"")</f>
        <v/>
      </c>
      <c r="Y36" s="0" t="str">
        <f aca="false">IFERROR(VALUE(LEFT($I36,1)),"")</f>
        <v/>
      </c>
      <c r="Z36" s="0" t="str">
        <f aca="false">IF($N36="","",IF($N36="입력 미완성","",IF($Y36=1,"보안 검토 선행(외부 AI 사용 불가) / ",IF($Y36=2,"내부 보안 승인 필요 / ",""))&amp;IF($X36=1,"사람 최종 승인 필수 / ",IF($X36=2,"발송·제출 전 사람 검토 필수 / ",""))&amp;IF($W36&lt;=2,"입력 자료 디지털화 필요 / ",IF($W36=3,"입력 위치·양식 고정 필요 / ",""))&amp;IF($V36&lt;=2,"판단 기준 문서화 필요 / ",IF($V36=3,"예외 처리 규칙 정의 필요 / ",""))))</f>
        <v/>
      </c>
      <c r="AA36" s="0" t="str">
        <f aca="false">IF($N36="A",IF($Q36="",$L36,$Q36+1000)-ROW()/100000,"")</f>
        <v/>
      </c>
      <c r="AB36" s="0" t="str">
        <f aca="false">IF($N36="B",IF($Q36="",$M36,$Q36+1000)-ROW()/100000,"")</f>
        <v/>
      </c>
      <c r="AC36" s="0" t="str">
        <f aca="false">IF($N36="C",IF($Q36="",$L36,$Q36+1000)-ROW()/100000,"")</f>
        <v/>
      </c>
    </row>
    <row r="37" customFormat="false" ht="33.75" hidden="false" customHeight="true" outlineLevel="0" collapsed="false">
      <c r="A37" s="11" t="n">
        <v>30</v>
      </c>
      <c r="B37" s="22"/>
      <c r="C37" s="15"/>
      <c r="D37" s="14"/>
      <c r="E37" s="14"/>
      <c r="F37" s="14"/>
      <c r="G37" s="14"/>
      <c r="H37" s="14"/>
      <c r="I37" s="14"/>
      <c r="J37" s="15"/>
      <c r="K37" s="15"/>
      <c r="L37" s="16" t="str">
        <f aca="false">IF(OR($T37="",$U37="",$V37="",$W37=""),"",$T37+$U37+$V37+$W37)</f>
        <v/>
      </c>
      <c r="M37" s="16" t="str">
        <f aca="false">IF(OR($T37="",$U37="",$V37="",$W37=""),"",$T37+$U37+(6-$V37)+$W37)</f>
        <v/>
      </c>
      <c r="N37" s="17" t="str">
        <f aca="false">IF($B37="","",IF(OR($T37="",$U37="",$V37="",$W37="",$X37="",$Y37=""),"입력 미완성",IF(AND($L37&lt;13,$M37&lt;13),"D",IF(OR($X37=1,$Y37&lt;=2),"C",IF($L37&gt;$M37,"A","B")))))</f>
        <v/>
      </c>
      <c r="O37" s="18" t="str">
        <f aca="false">IF($N37="","",IF($N37="입력 미완성","",IF($N37="D","현재는 개선 대상 아님",IF($N37="C",IF($L37&gt;$M37,"자동화","AI 보조"),IF($L37&gt;$M37,"완전 자동화","AI 보조"))&amp;IF($N37&lt;&gt;"C","",IF($Y37=1,IF($X37=1," + 사람 승인 · 보안 검토 선행"," + 보안 검토 선행"),IF($Y37=2,IF($X37=1," + 사람 승인 · 내부 보안 승인"," + 내부 보안 승인")," + 사람 승인"))))))</f>
        <v/>
      </c>
      <c r="P37" s="19" t="str">
        <f aca="false">IF($N37="","",IF($N37="입력 미완성","여섯 칸을 모두 골라 주세요",IF($Z37="","선행 조건 없음 — 바로 착수 가능",LEFT($Z37,LEN($Z37)-3))))</f>
        <v/>
      </c>
      <c r="Q37" s="20" t="str">
        <f aca="false">IF(OR($J37="",$K37=""),"",ROUND($J37*$K37/60,1))</f>
        <v/>
      </c>
      <c r="R37" s="20" t="str">
        <f aca="false">IF(OR($Q37="",$N37="",$N37="입력 미완성",$N37="D"),"",ROUND($Q37*IF($N37="A",'작성법과 예시'!$C$77,IF($N37="B",'작성법과 예시'!$C$78,'작성법과 예시'!$C$79)),1))</f>
        <v/>
      </c>
      <c r="T37" s="0" t="str">
        <f aca="false">IFERROR(VALUE(LEFT($D37,1)),"")</f>
        <v/>
      </c>
      <c r="U37" s="0" t="str">
        <f aca="false">IFERROR(VALUE(LEFT($E37,1)),"")</f>
        <v/>
      </c>
      <c r="V37" s="0" t="str">
        <f aca="false">IFERROR(VALUE(LEFT($F37,1)),"")</f>
        <v/>
      </c>
      <c r="W37" s="0" t="str">
        <f aca="false">IFERROR(VALUE(LEFT($G37,1)),"")</f>
        <v/>
      </c>
      <c r="X37" s="0" t="str">
        <f aca="false">IFERROR(VALUE(LEFT($H37,1)),"")</f>
        <v/>
      </c>
      <c r="Y37" s="0" t="str">
        <f aca="false">IFERROR(VALUE(LEFT($I37,1)),"")</f>
        <v/>
      </c>
      <c r="Z37" s="0" t="str">
        <f aca="false">IF($N37="","",IF($N37="입력 미완성","",IF($Y37=1,"보안 검토 선행(외부 AI 사용 불가) / ",IF($Y37=2,"내부 보안 승인 필요 / ",""))&amp;IF($X37=1,"사람 최종 승인 필수 / ",IF($X37=2,"발송·제출 전 사람 검토 필수 / ",""))&amp;IF($W37&lt;=2,"입력 자료 디지털화 필요 / ",IF($W37=3,"입력 위치·양식 고정 필요 / ",""))&amp;IF($V37&lt;=2,"판단 기준 문서화 필요 / ",IF($V37=3,"예외 처리 규칙 정의 필요 / ",""))))</f>
        <v/>
      </c>
      <c r="AA37" s="0" t="str">
        <f aca="false">IF($N37="A",IF($Q37="",$L37,$Q37+1000)-ROW()/100000,"")</f>
        <v/>
      </c>
      <c r="AB37" s="0" t="str">
        <f aca="false">IF($N37="B",IF($Q37="",$M37,$Q37+1000)-ROW()/100000,"")</f>
        <v/>
      </c>
      <c r="AC37" s="0" t="str">
        <f aca="false">IF($N37="C",IF($Q37="",$L37,$Q37+1000)-ROW()/100000,"")</f>
        <v/>
      </c>
    </row>
    <row r="38" customFormat="false" ht="33.75" hidden="false" customHeight="true" outlineLevel="0" collapsed="false">
      <c r="A38" s="11" t="n">
        <v>31</v>
      </c>
      <c r="B38" s="22"/>
      <c r="C38" s="15"/>
      <c r="D38" s="14"/>
      <c r="E38" s="14"/>
      <c r="F38" s="14"/>
      <c r="G38" s="14"/>
      <c r="H38" s="14"/>
      <c r="I38" s="14"/>
      <c r="J38" s="15"/>
      <c r="K38" s="15"/>
      <c r="L38" s="16" t="str">
        <f aca="false">IF(OR($T38="",$U38="",$V38="",$W38=""),"",$T38+$U38+$V38+$W38)</f>
        <v/>
      </c>
      <c r="M38" s="16" t="str">
        <f aca="false">IF(OR($T38="",$U38="",$V38="",$W38=""),"",$T38+$U38+(6-$V38)+$W38)</f>
        <v/>
      </c>
      <c r="N38" s="17" t="str">
        <f aca="false">IF($B38="","",IF(OR($T38="",$U38="",$V38="",$W38="",$X38="",$Y38=""),"입력 미완성",IF(AND($L38&lt;13,$M38&lt;13),"D",IF(OR($X38=1,$Y38&lt;=2),"C",IF($L38&gt;$M38,"A","B")))))</f>
        <v/>
      </c>
      <c r="O38" s="18" t="str">
        <f aca="false">IF($N38="","",IF($N38="입력 미완성","",IF($N38="D","현재는 개선 대상 아님",IF($N38="C",IF($L38&gt;$M38,"자동화","AI 보조"),IF($L38&gt;$M38,"완전 자동화","AI 보조"))&amp;IF($N38&lt;&gt;"C","",IF($Y38=1,IF($X38=1," + 사람 승인 · 보안 검토 선행"," + 보안 검토 선행"),IF($Y38=2,IF($X38=1," + 사람 승인 · 내부 보안 승인"," + 내부 보안 승인")," + 사람 승인"))))))</f>
        <v/>
      </c>
      <c r="P38" s="19" t="str">
        <f aca="false">IF($N38="","",IF($N38="입력 미완성","여섯 칸을 모두 골라 주세요",IF($Z38="","선행 조건 없음 — 바로 착수 가능",LEFT($Z38,LEN($Z38)-3))))</f>
        <v/>
      </c>
      <c r="Q38" s="20" t="str">
        <f aca="false">IF(OR($J38="",$K38=""),"",ROUND($J38*$K38/60,1))</f>
        <v/>
      </c>
      <c r="R38" s="20" t="str">
        <f aca="false">IF(OR($Q38="",$N38="",$N38="입력 미완성",$N38="D"),"",ROUND($Q38*IF($N38="A",'작성법과 예시'!$C$77,IF($N38="B",'작성법과 예시'!$C$78,'작성법과 예시'!$C$79)),1))</f>
        <v/>
      </c>
      <c r="T38" s="0" t="str">
        <f aca="false">IFERROR(VALUE(LEFT($D38,1)),"")</f>
        <v/>
      </c>
      <c r="U38" s="0" t="str">
        <f aca="false">IFERROR(VALUE(LEFT($E38,1)),"")</f>
        <v/>
      </c>
      <c r="V38" s="0" t="str">
        <f aca="false">IFERROR(VALUE(LEFT($F38,1)),"")</f>
        <v/>
      </c>
      <c r="W38" s="0" t="str">
        <f aca="false">IFERROR(VALUE(LEFT($G38,1)),"")</f>
        <v/>
      </c>
      <c r="X38" s="0" t="str">
        <f aca="false">IFERROR(VALUE(LEFT($H38,1)),"")</f>
        <v/>
      </c>
      <c r="Y38" s="0" t="str">
        <f aca="false">IFERROR(VALUE(LEFT($I38,1)),"")</f>
        <v/>
      </c>
      <c r="Z38" s="0" t="str">
        <f aca="false">IF($N38="","",IF($N38="입력 미완성","",IF($Y38=1,"보안 검토 선행(외부 AI 사용 불가) / ",IF($Y38=2,"내부 보안 승인 필요 / ",""))&amp;IF($X38=1,"사람 최종 승인 필수 / ",IF($X38=2,"발송·제출 전 사람 검토 필수 / ",""))&amp;IF($W38&lt;=2,"입력 자료 디지털화 필요 / ",IF($W38=3,"입력 위치·양식 고정 필요 / ",""))&amp;IF($V38&lt;=2,"판단 기준 문서화 필요 / ",IF($V38=3,"예외 처리 규칙 정의 필요 / ",""))))</f>
        <v/>
      </c>
      <c r="AA38" s="0" t="str">
        <f aca="false">IF($N38="A",IF($Q38="",$L38,$Q38+1000)-ROW()/100000,"")</f>
        <v/>
      </c>
      <c r="AB38" s="0" t="str">
        <f aca="false">IF($N38="B",IF($Q38="",$M38,$Q38+1000)-ROW()/100000,"")</f>
        <v/>
      </c>
      <c r="AC38" s="0" t="str">
        <f aca="false">IF($N38="C",IF($Q38="",$L38,$Q38+1000)-ROW()/100000,"")</f>
        <v/>
      </c>
    </row>
    <row r="39" customFormat="false" ht="33.75" hidden="false" customHeight="true" outlineLevel="0" collapsed="false">
      <c r="A39" s="11" t="n">
        <v>32</v>
      </c>
      <c r="B39" s="22"/>
      <c r="C39" s="15"/>
      <c r="D39" s="14"/>
      <c r="E39" s="14"/>
      <c r="F39" s="14"/>
      <c r="G39" s="14"/>
      <c r="H39" s="14"/>
      <c r="I39" s="14"/>
      <c r="J39" s="15"/>
      <c r="K39" s="15"/>
      <c r="L39" s="16" t="str">
        <f aca="false">IF(OR($T39="",$U39="",$V39="",$W39=""),"",$T39+$U39+$V39+$W39)</f>
        <v/>
      </c>
      <c r="M39" s="16" t="str">
        <f aca="false">IF(OR($T39="",$U39="",$V39="",$W39=""),"",$T39+$U39+(6-$V39)+$W39)</f>
        <v/>
      </c>
      <c r="N39" s="17" t="str">
        <f aca="false">IF($B39="","",IF(OR($T39="",$U39="",$V39="",$W39="",$X39="",$Y39=""),"입력 미완성",IF(AND($L39&lt;13,$M39&lt;13),"D",IF(OR($X39=1,$Y39&lt;=2),"C",IF($L39&gt;$M39,"A","B")))))</f>
        <v/>
      </c>
      <c r="O39" s="18" t="str">
        <f aca="false">IF($N39="","",IF($N39="입력 미완성","",IF($N39="D","현재는 개선 대상 아님",IF($N39="C",IF($L39&gt;$M39,"자동화","AI 보조"),IF($L39&gt;$M39,"완전 자동화","AI 보조"))&amp;IF($N39&lt;&gt;"C","",IF($Y39=1,IF($X39=1," + 사람 승인 · 보안 검토 선행"," + 보안 검토 선행"),IF($Y39=2,IF($X39=1," + 사람 승인 · 내부 보안 승인"," + 내부 보안 승인")," + 사람 승인"))))))</f>
        <v/>
      </c>
      <c r="P39" s="19" t="str">
        <f aca="false">IF($N39="","",IF($N39="입력 미완성","여섯 칸을 모두 골라 주세요",IF($Z39="","선행 조건 없음 — 바로 착수 가능",LEFT($Z39,LEN($Z39)-3))))</f>
        <v/>
      </c>
      <c r="Q39" s="20" t="str">
        <f aca="false">IF(OR($J39="",$K39=""),"",ROUND($J39*$K39/60,1))</f>
        <v/>
      </c>
      <c r="R39" s="20" t="str">
        <f aca="false">IF(OR($Q39="",$N39="",$N39="입력 미완성",$N39="D"),"",ROUND($Q39*IF($N39="A",'작성법과 예시'!$C$77,IF($N39="B",'작성법과 예시'!$C$78,'작성법과 예시'!$C$79)),1))</f>
        <v/>
      </c>
      <c r="T39" s="0" t="str">
        <f aca="false">IFERROR(VALUE(LEFT($D39,1)),"")</f>
        <v/>
      </c>
      <c r="U39" s="0" t="str">
        <f aca="false">IFERROR(VALUE(LEFT($E39,1)),"")</f>
        <v/>
      </c>
      <c r="V39" s="0" t="str">
        <f aca="false">IFERROR(VALUE(LEFT($F39,1)),"")</f>
        <v/>
      </c>
      <c r="W39" s="0" t="str">
        <f aca="false">IFERROR(VALUE(LEFT($G39,1)),"")</f>
        <v/>
      </c>
      <c r="X39" s="0" t="str">
        <f aca="false">IFERROR(VALUE(LEFT($H39,1)),"")</f>
        <v/>
      </c>
      <c r="Y39" s="0" t="str">
        <f aca="false">IFERROR(VALUE(LEFT($I39,1)),"")</f>
        <v/>
      </c>
      <c r="Z39" s="0" t="str">
        <f aca="false">IF($N39="","",IF($N39="입력 미완성","",IF($Y39=1,"보안 검토 선행(외부 AI 사용 불가) / ",IF($Y39=2,"내부 보안 승인 필요 / ",""))&amp;IF($X39=1,"사람 최종 승인 필수 / ",IF($X39=2,"발송·제출 전 사람 검토 필수 / ",""))&amp;IF($W39&lt;=2,"입력 자료 디지털화 필요 / ",IF($W39=3,"입력 위치·양식 고정 필요 / ",""))&amp;IF($V39&lt;=2,"판단 기준 문서화 필요 / ",IF($V39=3,"예외 처리 규칙 정의 필요 / ",""))))</f>
        <v/>
      </c>
      <c r="AA39" s="0" t="str">
        <f aca="false">IF($N39="A",IF($Q39="",$L39,$Q39+1000)-ROW()/100000,"")</f>
        <v/>
      </c>
      <c r="AB39" s="0" t="str">
        <f aca="false">IF($N39="B",IF($Q39="",$M39,$Q39+1000)-ROW()/100000,"")</f>
        <v/>
      </c>
      <c r="AC39" s="0" t="str">
        <f aca="false">IF($N39="C",IF($Q39="",$L39,$Q39+1000)-ROW()/100000,"")</f>
        <v/>
      </c>
    </row>
    <row r="40" customFormat="false" ht="33.75" hidden="false" customHeight="true" outlineLevel="0" collapsed="false">
      <c r="A40" s="11" t="n">
        <v>33</v>
      </c>
      <c r="B40" s="22"/>
      <c r="C40" s="15"/>
      <c r="D40" s="14"/>
      <c r="E40" s="14"/>
      <c r="F40" s="14"/>
      <c r="G40" s="14"/>
      <c r="H40" s="14"/>
      <c r="I40" s="14"/>
      <c r="J40" s="15"/>
      <c r="K40" s="15"/>
      <c r="L40" s="16" t="str">
        <f aca="false">IF(OR($T40="",$U40="",$V40="",$W40=""),"",$T40+$U40+$V40+$W40)</f>
        <v/>
      </c>
      <c r="M40" s="16" t="str">
        <f aca="false">IF(OR($T40="",$U40="",$V40="",$W40=""),"",$T40+$U40+(6-$V40)+$W40)</f>
        <v/>
      </c>
      <c r="N40" s="17" t="str">
        <f aca="false">IF($B40="","",IF(OR($T40="",$U40="",$V40="",$W40="",$X40="",$Y40=""),"입력 미완성",IF(AND($L40&lt;13,$M40&lt;13),"D",IF(OR($X40=1,$Y40&lt;=2),"C",IF($L40&gt;$M40,"A","B")))))</f>
        <v/>
      </c>
      <c r="O40" s="18" t="str">
        <f aca="false">IF($N40="","",IF($N40="입력 미완성","",IF($N40="D","현재는 개선 대상 아님",IF($N40="C",IF($L40&gt;$M40,"자동화","AI 보조"),IF($L40&gt;$M40,"완전 자동화","AI 보조"))&amp;IF($N40&lt;&gt;"C","",IF($Y40=1,IF($X40=1," + 사람 승인 · 보안 검토 선행"," + 보안 검토 선행"),IF($Y40=2,IF($X40=1," + 사람 승인 · 내부 보안 승인"," + 내부 보안 승인")," + 사람 승인"))))))</f>
        <v/>
      </c>
      <c r="P40" s="19" t="str">
        <f aca="false">IF($N40="","",IF($N40="입력 미완성","여섯 칸을 모두 골라 주세요",IF($Z40="","선행 조건 없음 — 바로 착수 가능",LEFT($Z40,LEN($Z40)-3))))</f>
        <v/>
      </c>
      <c r="Q40" s="20" t="str">
        <f aca="false">IF(OR($J40="",$K40=""),"",ROUND($J40*$K40/60,1))</f>
        <v/>
      </c>
      <c r="R40" s="20" t="str">
        <f aca="false">IF(OR($Q40="",$N40="",$N40="입력 미완성",$N40="D"),"",ROUND($Q40*IF($N40="A",'작성법과 예시'!$C$77,IF($N40="B",'작성법과 예시'!$C$78,'작성법과 예시'!$C$79)),1))</f>
        <v/>
      </c>
      <c r="T40" s="0" t="str">
        <f aca="false">IFERROR(VALUE(LEFT($D40,1)),"")</f>
        <v/>
      </c>
      <c r="U40" s="0" t="str">
        <f aca="false">IFERROR(VALUE(LEFT($E40,1)),"")</f>
        <v/>
      </c>
      <c r="V40" s="0" t="str">
        <f aca="false">IFERROR(VALUE(LEFT($F40,1)),"")</f>
        <v/>
      </c>
      <c r="W40" s="0" t="str">
        <f aca="false">IFERROR(VALUE(LEFT($G40,1)),"")</f>
        <v/>
      </c>
      <c r="X40" s="0" t="str">
        <f aca="false">IFERROR(VALUE(LEFT($H40,1)),"")</f>
        <v/>
      </c>
      <c r="Y40" s="0" t="str">
        <f aca="false">IFERROR(VALUE(LEFT($I40,1)),"")</f>
        <v/>
      </c>
      <c r="Z40" s="0" t="str">
        <f aca="false">IF($N40="","",IF($N40="입력 미완성","",IF($Y40=1,"보안 검토 선행(외부 AI 사용 불가) / ",IF($Y40=2,"내부 보안 승인 필요 / ",""))&amp;IF($X40=1,"사람 최종 승인 필수 / ",IF($X40=2,"발송·제출 전 사람 검토 필수 / ",""))&amp;IF($W40&lt;=2,"입력 자료 디지털화 필요 / ",IF($W40=3,"입력 위치·양식 고정 필요 / ",""))&amp;IF($V40&lt;=2,"판단 기준 문서화 필요 / ",IF($V40=3,"예외 처리 규칙 정의 필요 / ",""))))</f>
        <v/>
      </c>
      <c r="AA40" s="0" t="str">
        <f aca="false">IF($N40="A",IF($Q40="",$L40,$Q40+1000)-ROW()/100000,"")</f>
        <v/>
      </c>
      <c r="AB40" s="0" t="str">
        <f aca="false">IF($N40="B",IF($Q40="",$M40,$Q40+1000)-ROW()/100000,"")</f>
        <v/>
      </c>
      <c r="AC40" s="0" t="str">
        <f aca="false">IF($N40="C",IF($Q40="",$L40,$Q40+1000)-ROW()/100000,"")</f>
        <v/>
      </c>
    </row>
    <row r="41" customFormat="false" ht="33.75" hidden="false" customHeight="true" outlineLevel="0" collapsed="false">
      <c r="A41" s="11" t="n">
        <v>34</v>
      </c>
      <c r="B41" s="22"/>
      <c r="C41" s="15"/>
      <c r="D41" s="14"/>
      <c r="E41" s="14"/>
      <c r="F41" s="14"/>
      <c r="G41" s="14"/>
      <c r="H41" s="14"/>
      <c r="I41" s="14"/>
      <c r="J41" s="15"/>
      <c r="K41" s="15"/>
      <c r="L41" s="16" t="str">
        <f aca="false">IF(OR($T41="",$U41="",$V41="",$W41=""),"",$T41+$U41+$V41+$W41)</f>
        <v/>
      </c>
      <c r="M41" s="16" t="str">
        <f aca="false">IF(OR($T41="",$U41="",$V41="",$W41=""),"",$T41+$U41+(6-$V41)+$W41)</f>
        <v/>
      </c>
      <c r="N41" s="17" t="str">
        <f aca="false">IF($B41="","",IF(OR($T41="",$U41="",$V41="",$W41="",$X41="",$Y41=""),"입력 미완성",IF(AND($L41&lt;13,$M41&lt;13),"D",IF(OR($X41=1,$Y41&lt;=2),"C",IF($L41&gt;$M41,"A","B")))))</f>
        <v/>
      </c>
      <c r="O41" s="18" t="str">
        <f aca="false">IF($N41="","",IF($N41="입력 미완성","",IF($N41="D","현재는 개선 대상 아님",IF($N41="C",IF($L41&gt;$M41,"자동화","AI 보조"),IF($L41&gt;$M41,"완전 자동화","AI 보조"))&amp;IF($N41&lt;&gt;"C","",IF($Y41=1,IF($X41=1," + 사람 승인 · 보안 검토 선행"," + 보안 검토 선행"),IF($Y41=2,IF($X41=1," + 사람 승인 · 내부 보안 승인"," + 내부 보안 승인")," + 사람 승인"))))))</f>
        <v/>
      </c>
      <c r="P41" s="19" t="str">
        <f aca="false">IF($N41="","",IF($N41="입력 미완성","여섯 칸을 모두 골라 주세요",IF($Z41="","선행 조건 없음 — 바로 착수 가능",LEFT($Z41,LEN($Z41)-3))))</f>
        <v/>
      </c>
      <c r="Q41" s="20" t="str">
        <f aca="false">IF(OR($J41="",$K41=""),"",ROUND($J41*$K41/60,1))</f>
        <v/>
      </c>
      <c r="R41" s="20" t="str">
        <f aca="false">IF(OR($Q41="",$N41="",$N41="입력 미완성",$N41="D"),"",ROUND($Q41*IF($N41="A",'작성법과 예시'!$C$77,IF($N41="B",'작성법과 예시'!$C$78,'작성법과 예시'!$C$79)),1))</f>
        <v/>
      </c>
      <c r="T41" s="0" t="str">
        <f aca="false">IFERROR(VALUE(LEFT($D41,1)),"")</f>
        <v/>
      </c>
      <c r="U41" s="0" t="str">
        <f aca="false">IFERROR(VALUE(LEFT($E41,1)),"")</f>
        <v/>
      </c>
      <c r="V41" s="0" t="str">
        <f aca="false">IFERROR(VALUE(LEFT($F41,1)),"")</f>
        <v/>
      </c>
      <c r="W41" s="0" t="str">
        <f aca="false">IFERROR(VALUE(LEFT($G41,1)),"")</f>
        <v/>
      </c>
      <c r="X41" s="0" t="str">
        <f aca="false">IFERROR(VALUE(LEFT($H41,1)),"")</f>
        <v/>
      </c>
      <c r="Y41" s="0" t="str">
        <f aca="false">IFERROR(VALUE(LEFT($I41,1)),"")</f>
        <v/>
      </c>
      <c r="Z41" s="0" t="str">
        <f aca="false">IF($N41="","",IF($N41="입력 미완성","",IF($Y41=1,"보안 검토 선행(외부 AI 사용 불가) / ",IF($Y41=2,"내부 보안 승인 필요 / ",""))&amp;IF($X41=1,"사람 최종 승인 필수 / ",IF($X41=2,"발송·제출 전 사람 검토 필수 / ",""))&amp;IF($W41&lt;=2,"입력 자료 디지털화 필요 / ",IF($W41=3,"입력 위치·양식 고정 필요 / ",""))&amp;IF($V41&lt;=2,"판단 기준 문서화 필요 / ",IF($V41=3,"예외 처리 규칙 정의 필요 / ",""))))</f>
        <v/>
      </c>
      <c r="AA41" s="0" t="str">
        <f aca="false">IF($N41="A",IF($Q41="",$L41,$Q41+1000)-ROW()/100000,"")</f>
        <v/>
      </c>
      <c r="AB41" s="0" t="str">
        <f aca="false">IF($N41="B",IF($Q41="",$M41,$Q41+1000)-ROW()/100000,"")</f>
        <v/>
      </c>
      <c r="AC41" s="0" t="str">
        <f aca="false">IF($N41="C",IF($Q41="",$L41,$Q41+1000)-ROW()/100000,"")</f>
        <v/>
      </c>
    </row>
    <row r="42" customFormat="false" ht="33.75" hidden="false" customHeight="true" outlineLevel="0" collapsed="false">
      <c r="A42" s="11" t="n">
        <v>35</v>
      </c>
      <c r="B42" s="22"/>
      <c r="C42" s="15"/>
      <c r="D42" s="14"/>
      <c r="E42" s="14"/>
      <c r="F42" s="14"/>
      <c r="G42" s="14"/>
      <c r="H42" s="14"/>
      <c r="I42" s="14"/>
      <c r="J42" s="15"/>
      <c r="K42" s="15"/>
      <c r="L42" s="16" t="str">
        <f aca="false">IF(OR($T42="",$U42="",$V42="",$W42=""),"",$T42+$U42+$V42+$W42)</f>
        <v/>
      </c>
      <c r="M42" s="16" t="str">
        <f aca="false">IF(OR($T42="",$U42="",$V42="",$W42=""),"",$T42+$U42+(6-$V42)+$W42)</f>
        <v/>
      </c>
      <c r="N42" s="17" t="str">
        <f aca="false">IF($B42="","",IF(OR($T42="",$U42="",$V42="",$W42="",$X42="",$Y42=""),"입력 미완성",IF(AND($L42&lt;13,$M42&lt;13),"D",IF(OR($X42=1,$Y42&lt;=2),"C",IF($L42&gt;$M42,"A","B")))))</f>
        <v/>
      </c>
      <c r="O42" s="18" t="str">
        <f aca="false">IF($N42="","",IF($N42="입력 미완성","",IF($N42="D","현재는 개선 대상 아님",IF($N42="C",IF($L42&gt;$M42,"자동화","AI 보조"),IF($L42&gt;$M42,"완전 자동화","AI 보조"))&amp;IF($N42&lt;&gt;"C","",IF($Y42=1,IF($X42=1," + 사람 승인 · 보안 검토 선행"," + 보안 검토 선행"),IF($Y42=2,IF($X42=1," + 사람 승인 · 내부 보안 승인"," + 내부 보안 승인")," + 사람 승인"))))))</f>
        <v/>
      </c>
      <c r="P42" s="19" t="str">
        <f aca="false">IF($N42="","",IF($N42="입력 미완성","여섯 칸을 모두 골라 주세요",IF($Z42="","선행 조건 없음 — 바로 착수 가능",LEFT($Z42,LEN($Z42)-3))))</f>
        <v/>
      </c>
      <c r="Q42" s="20" t="str">
        <f aca="false">IF(OR($J42="",$K42=""),"",ROUND($J42*$K42/60,1))</f>
        <v/>
      </c>
      <c r="R42" s="20" t="str">
        <f aca="false">IF(OR($Q42="",$N42="",$N42="입력 미완성",$N42="D"),"",ROUND($Q42*IF($N42="A",'작성법과 예시'!$C$77,IF($N42="B",'작성법과 예시'!$C$78,'작성법과 예시'!$C$79)),1))</f>
        <v/>
      </c>
      <c r="T42" s="0" t="str">
        <f aca="false">IFERROR(VALUE(LEFT($D42,1)),"")</f>
        <v/>
      </c>
      <c r="U42" s="0" t="str">
        <f aca="false">IFERROR(VALUE(LEFT($E42,1)),"")</f>
        <v/>
      </c>
      <c r="V42" s="0" t="str">
        <f aca="false">IFERROR(VALUE(LEFT($F42,1)),"")</f>
        <v/>
      </c>
      <c r="W42" s="0" t="str">
        <f aca="false">IFERROR(VALUE(LEFT($G42,1)),"")</f>
        <v/>
      </c>
      <c r="X42" s="0" t="str">
        <f aca="false">IFERROR(VALUE(LEFT($H42,1)),"")</f>
        <v/>
      </c>
      <c r="Y42" s="0" t="str">
        <f aca="false">IFERROR(VALUE(LEFT($I42,1)),"")</f>
        <v/>
      </c>
      <c r="Z42" s="0" t="str">
        <f aca="false">IF($N42="","",IF($N42="입력 미완성","",IF($Y42=1,"보안 검토 선행(외부 AI 사용 불가) / ",IF($Y42=2,"내부 보안 승인 필요 / ",""))&amp;IF($X42=1,"사람 최종 승인 필수 / ",IF($X42=2,"발송·제출 전 사람 검토 필수 / ",""))&amp;IF($W42&lt;=2,"입력 자료 디지털화 필요 / ",IF($W42=3,"입력 위치·양식 고정 필요 / ",""))&amp;IF($V42&lt;=2,"판단 기준 문서화 필요 / ",IF($V42=3,"예외 처리 규칙 정의 필요 / ",""))))</f>
        <v/>
      </c>
      <c r="AA42" s="0" t="str">
        <f aca="false">IF($N42="A",IF($Q42="",$L42,$Q42+1000)-ROW()/100000,"")</f>
        <v/>
      </c>
      <c r="AB42" s="0" t="str">
        <f aca="false">IF($N42="B",IF($Q42="",$M42,$Q42+1000)-ROW()/100000,"")</f>
        <v/>
      </c>
      <c r="AC42" s="0" t="str">
        <f aca="false">IF($N42="C",IF($Q42="",$L42,$Q42+1000)-ROW()/100000,"")</f>
        <v/>
      </c>
    </row>
    <row r="43" customFormat="false" ht="33.75" hidden="false" customHeight="true" outlineLevel="0" collapsed="false">
      <c r="A43" s="11" t="n">
        <v>36</v>
      </c>
      <c r="B43" s="22"/>
      <c r="C43" s="15"/>
      <c r="D43" s="14"/>
      <c r="E43" s="14"/>
      <c r="F43" s="14"/>
      <c r="G43" s="14"/>
      <c r="H43" s="14"/>
      <c r="I43" s="14"/>
      <c r="J43" s="15"/>
      <c r="K43" s="15"/>
      <c r="L43" s="16" t="str">
        <f aca="false">IF(OR($T43="",$U43="",$V43="",$W43=""),"",$T43+$U43+$V43+$W43)</f>
        <v/>
      </c>
      <c r="M43" s="16" t="str">
        <f aca="false">IF(OR($T43="",$U43="",$V43="",$W43=""),"",$T43+$U43+(6-$V43)+$W43)</f>
        <v/>
      </c>
      <c r="N43" s="17" t="str">
        <f aca="false">IF($B43="","",IF(OR($T43="",$U43="",$V43="",$W43="",$X43="",$Y43=""),"입력 미완성",IF(AND($L43&lt;13,$M43&lt;13),"D",IF(OR($X43=1,$Y43&lt;=2),"C",IF($L43&gt;$M43,"A","B")))))</f>
        <v/>
      </c>
      <c r="O43" s="18" t="str">
        <f aca="false">IF($N43="","",IF($N43="입력 미완성","",IF($N43="D","현재는 개선 대상 아님",IF($N43="C",IF($L43&gt;$M43,"자동화","AI 보조"),IF($L43&gt;$M43,"완전 자동화","AI 보조"))&amp;IF($N43&lt;&gt;"C","",IF($Y43=1,IF($X43=1," + 사람 승인 · 보안 검토 선행"," + 보안 검토 선행"),IF($Y43=2,IF($X43=1," + 사람 승인 · 내부 보안 승인"," + 내부 보안 승인")," + 사람 승인"))))))</f>
        <v/>
      </c>
      <c r="P43" s="19" t="str">
        <f aca="false">IF($N43="","",IF($N43="입력 미완성","여섯 칸을 모두 골라 주세요",IF($Z43="","선행 조건 없음 — 바로 착수 가능",LEFT($Z43,LEN($Z43)-3))))</f>
        <v/>
      </c>
      <c r="Q43" s="20" t="str">
        <f aca="false">IF(OR($J43="",$K43=""),"",ROUND($J43*$K43/60,1))</f>
        <v/>
      </c>
      <c r="R43" s="20" t="str">
        <f aca="false">IF(OR($Q43="",$N43="",$N43="입력 미완성",$N43="D"),"",ROUND($Q43*IF($N43="A",'작성법과 예시'!$C$77,IF($N43="B",'작성법과 예시'!$C$78,'작성법과 예시'!$C$79)),1))</f>
        <v/>
      </c>
      <c r="T43" s="0" t="str">
        <f aca="false">IFERROR(VALUE(LEFT($D43,1)),"")</f>
        <v/>
      </c>
      <c r="U43" s="0" t="str">
        <f aca="false">IFERROR(VALUE(LEFT($E43,1)),"")</f>
        <v/>
      </c>
      <c r="V43" s="0" t="str">
        <f aca="false">IFERROR(VALUE(LEFT($F43,1)),"")</f>
        <v/>
      </c>
      <c r="W43" s="0" t="str">
        <f aca="false">IFERROR(VALUE(LEFT($G43,1)),"")</f>
        <v/>
      </c>
      <c r="X43" s="0" t="str">
        <f aca="false">IFERROR(VALUE(LEFT($H43,1)),"")</f>
        <v/>
      </c>
      <c r="Y43" s="0" t="str">
        <f aca="false">IFERROR(VALUE(LEFT($I43,1)),"")</f>
        <v/>
      </c>
      <c r="Z43" s="0" t="str">
        <f aca="false">IF($N43="","",IF($N43="입력 미완성","",IF($Y43=1,"보안 검토 선행(외부 AI 사용 불가) / ",IF($Y43=2,"내부 보안 승인 필요 / ",""))&amp;IF($X43=1,"사람 최종 승인 필수 / ",IF($X43=2,"발송·제출 전 사람 검토 필수 / ",""))&amp;IF($W43&lt;=2,"입력 자료 디지털화 필요 / ",IF($W43=3,"입력 위치·양식 고정 필요 / ",""))&amp;IF($V43&lt;=2,"판단 기준 문서화 필요 / ",IF($V43=3,"예외 처리 규칙 정의 필요 / ",""))))</f>
        <v/>
      </c>
      <c r="AA43" s="0" t="str">
        <f aca="false">IF($N43="A",IF($Q43="",$L43,$Q43+1000)-ROW()/100000,"")</f>
        <v/>
      </c>
      <c r="AB43" s="0" t="str">
        <f aca="false">IF($N43="B",IF($Q43="",$M43,$Q43+1000)-ROW()/100000,"")</f>
        <v/>
      </c>
      <c r="AC43" s="0" t="str">
        <f aca="false">IF($N43="C",IF($Q43="",$L43,$Q43+1000)-ROW()/100000,"")</f>
        <v/>
      </c>
    </row>
    <row r="44" customFormat="false" ht="33.75" hidden="false" customHeight="true" outlineLevel="0" collapsed="false">
      <c r="A44" s="11" t="n">
        <v>37</v>
      </c>
      <c r="B44" s="22"/>
      <c r="C44" s="15"/>
      <c r="D44" s="14"/>
      <c r="E44" s="14"/>
      <c r="F44" s="14"/>
      <c r="G44" s="14"/>
      <c r="H44" s="14"/>
      <c r="I44" s="14"/>
      <c r="J44" s="15"/>
      <c r="K44" s="15"/>
      <c r="L44" s="16" t="str">
        <f aca="false">IF(OR($T44="",$U44="",$V44="",$W44=""),"",$T44+$U44+$V44+$W44)</f>
        <v/>
      </c>
      <c r="M44" s="16" t="str">
        <f aca="false">IF(OR($T44="",$U44="",$V44="",$W44=""),"",$T44+$U44+(6-$V44)+$W44)</f>
        <v/>
      </c>
      <c r="N44" s="17" t="str">
        <f aca="false">IF($B44="","",IF(OR($T44="",$U44="",$V44="",$W44="",$X44="",$Y44=""),"입력 미완성",IF(AND($L44&lt;13,$M44&lt;13),"D",IF(OR($X44=1,$Y44&lt;=2),"C",IF($L44&gt;$M44,"A","B")))))</f>
        <v/>
      </c>
      <c r="O44" s="18" t="str">
        <f aca="false">IF($N44="","",IF($N44="입력 미완성","",IF($N44="D","현재는 개선 대상 아님",IF($N44="C",IF($L44&gt;$M44,"자동화","AI 보조"),IF($L44&gt;$M44,"완전 자동화","AI 보조"))&amp;IF($N44&lt;&gt;"C","",IF($Y44=1,IF($X44=1," + 사람 승인 · 보안 검토 선행"," + 보안 검토 선행"),IF($Y44=2,IF($X44=1," + 사람 승인 · 내부 보안 승인"," + 내부 보안 승인")," + 사람 승인"))))))</f>
        <v/>
      </c>
      <c r="P44" s="19" t="str">
        <f aca="false">IF($N44="","",IF($N44="입력 미완성","여섯 칸을 모두 골라 주세요",IF($Z44="","선행 조건 없음 — 바로 착수 가능",LEFT($Z44,LEN($Z44)-3))))</f>
        <v/>
      </c>
      <c r="Q44" s="20" t="str">
        <f aca="false">IF(OR($J44="",$K44=""),"",ROUND($J44*$K44/60,1))</f>
        <v/>
      </c>
      <c r="R44" s="20" t="str">
        <f aca="false">IF(OR($Q44="",$N44="",$N44="입력 미완성",$N44="D"),"",ROUND($Q44*IF($N44="A",'작성법과 예시'!$C$77,IF($N44="B",'작성법과 예시'!$C$78,'작성법과 예시'!$C$79)),1))</f>
        <v/>
      </c>
      <c r="T44" s="0" t="str">
        <f aca="false">IFERROR(VALUE(LEFT($D44,1)),"")</f>
        <v/>
      </c>
      <c r="U44" s="0" t="str">
        <f aca="false">IFERROR(VALUE(LEFT($E44,1)),"")</f>
        <v/>
      </c>
      <c r="V44" s="0" t="str">
        <f aca="false">IFERROR(VALUE(LEFT($F44,1)),"")</f>
        <v/>
      </c>
      <c r="W44" s="0" t="str">
        <f aca="false">IFERROR(VALUE(LEFT($G44,1)),"")</f>
        <v/>
      </c>
      <c r="X44" s="0" t="str">
        <f aca="false">IFERROR(VALUE(LEFT($H44,1)),"")</f>
        <v/>
      </c>
      <c r="Y44" s="0" t="str">
        <f aca="false">IFERROR(VALUE(LEFT($I44,1)),"")</f>
        <v/>
      </c>
      <c r="Z44" s="0" t="str">
        <f aca="false">IF($N44="","",IF($N44="입력 미완성","",IF($Y44=1,"보안 검토 선행(외부 AI 사용 불가) / ",IF($Y44=2,"내부 보안 승인 필요 / ",""))&amp;IF($X44=1,"사람 최종 승인 필수 / ",IF($X44=2,"발송·제출 전 사람 검토 필수 / ",""))&amp;IF($W44&lt;=2,"입력 자료 디지털화 필요 / ",IF($W44=3,"입력 위치·양식 고정 필요 / ",""))&amp;IF($V44&lt;=2,"판단 기준 문서화 필요 / ",IF($V44=3,"예외 처리 규칙 정의 필요 / ",""))))</f>
        <v/>
      </c>
      <c r="AA44" s="0" t="str">
        <f aca="false">IF($N44="A",IF($Q44="",$L44,$Q44+1000)-ROW()/100000,"")</f>
        <v/>
      </c>
      <c r="AB44" s="0" t="str">
        <f aca="false">IF($N44="B",IF($Q44="",$M44,$Q44+1000)-ROW()/100000,"")</f>
        <v/>
      </c>
      <c r="AC44" s="0" t="str">
        <f aca="false">IF($N44="C",IF($Q44="",$L44,$Q44+1000)-ROW()/100000,"")</f>
        <v/>
      </c>
    </row>
    <row r="45" customFormat="false" ht="33.75" hidden="false" customHeight="true" outlineLevel="0" collapsed="false">
      <c r="A45" s="11" t="n">
        <v>38</v>
      </c>
      <c r="B45" s="22"/>
      <c r="C45" s="15"/>
      <c r="D45" s="14"/>
      <c r="E45" s="14"/>
      <c r="F45" s="14"/>
      <c r="G45" s="14"/>
      <c r="H45" s="14"/>
      <c r="I45" s="14"/>
      <c r="J45" s="15"/>
      <c r="K45" s="15"/>
      <c r="L45" s="16" t="str">
        <f aca="false">IF(OR($T45="",$U45="",$V45="",$W45=""),"",$T45+$U45+$V45+$W45)</f>
        <v/>
      </c>
      <c r="M45" s="16" t="str">
        <f aca="false">IF(OR($T45="",$U45="",$V45="",$W45=""),"",$T45+$U45+(6-$V45)+$W45)</f>
        <v/>
      </c>
      <c r="N45" s="17" t="str">
        <f aca="false">IF($B45="","",IF(OR($T45="",$U45="",$V45="",$W45="",$X45="",$Y45=""),"입력 미완성",IF(AND($L45&lt;13,$M45&lt;13),"D",IF(OR($X45=1,$Y45&lt;=2),"C",IF($L45&gt;$M45,"A","B")))))</f>
        <v/>
      </c>
      <c r="O45" s="18" t="str">
        <f aca="false">IF($N45="","",IF($N45="입력 미완성","",IF($N45="D","현재는 개선 대상 아님",IF($N45="C",IF($L45&gt;$M45,"자동화","AI 보조"),IF($L45&gt;$M45,"완전 자동화","AI 보조"))&amp;IF($N45&lt;&gt;"C","",IF($Y45=1,IF($X45=1," + 사람 승인 · 보안 검토 선행"," + 보안 검토 선행"),IF($Y45=2,IF($X45=1," + 사람 승인 · 내부 보안 승인"," + 내부 보안 승인")," + 사람 승인"))))))</f>
        <v/>
      </c>
      <c r="P45" s="19" t="str">
        <f aca="false">IF($N45="","",IF($N45="입력 미완성","여섯 칸을 모두 골라 주세요",IF($Z45="","선행 조건 없음 — 바로 착수 가능",LEFT($Z45,LEN($Z45)-3))))</f>
        <v/>
      </c>
      <c r="Q45" s="20" t="str">
        <f aca="false">IF(OR($J45="",$K45=""),"",ROUND($J45*$K45/60,1))</f>
        <v/>
      </c>
      <c r="R45" s="20" t="str">
        <f aca="false">IF(OR($Q45="",$N45="",$N45="입력 미완성",$N45="D"),"",ROUND($Q45*IF($N45="A",'작성법과 예시'!$C$77,IF($N45="B",'작성법과 예시'!$C$78,'작성법과 예시'!$C$79)),1))</f>
        <v/>
      </c>
      <c r="T45" s="0" t="str">
        <f aca="false">IFERROR(VALUE(LEFT($D45,1)),"")</f>
        <v/>
      </c>
      <c r="U45" s="0" t="str">
        <f aca="false">IFERROR(VALUE(LEFT($E45,1)),"")</f>
        <v/>
      </c>
      <c r="V45" s="0" t="str">
        <f aca="false">IFERROR(VALUE(LEFT($F45,1)),"")</f>
        <v/>
      </c>
      <c r="W45" s="0" t="str">
        <f aca="false">IFERROR(VALUE(LEFT($G45,1)),"")</f>
        <v/>
      </c>
      <c r="X45" s="0" t="str">
        <f aca="false">IFERROR(VALUE(LEFT($H45,1)),"")</f>
        <v/>
      </c>
      <c r="Y45" s="0" t="str">
        <f aca="false">IFERROR(VALUE(LEFT($I45,1)),"")</f>
        <v/>
      </c>
      <c r="Z45" s="0" t="str">
        <f aca="false">IF($N45="","",IF($N45="입력 미완성","",IF($Y45=1,"보안 검토 선행(외부 AI 사용 불가) / ",IF($Y45=2,"내부 보안 승인 필요 / ",""))&amp;IF($X45=1,"사람 최종 승인 필수 / ",IF($X45=2,"발송·제출 전 사람 검토 필수 / ",""))&amp;IF($W45&lt;=2,"입력 자료 디지털화 필요 / ",IF($W45=3,"입력 위치·양식 고정 필요 / ",""))&amp;IF($V45&lt;=2,"판단 기준 문서화 필요 / ",IF($V45=3,"예외 처리 규칙 정의 필요 / ",""))))</f>
        <v/>
      </c>
      <c r="AA45" s="0" t="str">
        <f aca="false">IF($N45="A",IF($Q45="",$L45,$Q45+1000)-ROW()/100000,"")</f>
        <v/>
      </c>
      <c r="AB45" s="0" t="str">
        <f aca="false">IF($N45="B",IF($Q45="",$M45,$Q45+1000)-ROW()/100000,"")</f>
        <v/>
      </c>
      <c r="AC45" s="0" t="str">
        <f aca="false">IF($N45="C",IF($Q45="",$L45,$Q45+1000)-ROW()/100000,"")</f>
        <v/>
      </c>
    </row>
    <row r="46" customFormat="false" ht="33.75" hidden="false" customHeight="true" outlineLevel="0" collapsed="false">
      <c r="A46" s="11" t="n">
        <v>39</v>
      </c>
      <c r="B46" s="22"/>
      <c r="C46" s="15"/>
      <c r="D46" s="14"/>
      <c r="E46" s="14"/>
      <c r="F46" s="14"/>
      <c r="G46" s="14"/>
      <c r="H46" s="14"/>
      <c r="I46" s="14"/>
      <c r="J46" s="15"/>
      <c r="K46" s="15"/>
      <c r="L46" s="16" t="str">
        <f aca="false">IF(OR($T46="",$U46="",$V46="",$W46=""),"",$T46+$U46+$V46+$W46)</f>
        <v/>
      </c>
      <c r="M46" s="16" t="str">
        <f aca="false">IF(OR($T46="",$U46="",$V46="",$W46=""),"",$T46+$U46+(6-$V46)+$W46)</f>
        <v/>
      </c>
      <c r="N46" s="17" t="str">
        <f aca="false">IF($B46="","",IF(OR($T46="",$U46="",$V46="",$W46="",$X46="",$Y46=""),"입력 미완성",IF(AND($L46&lt;13,$M46&lt;13),"D",IF(OR($X46=1,$Y46&lt;=2),"C",IF($L46&gt;$M46,"A","B")))))</f>
        <v/>
      </c>
      <c r="O46" s="18" t="str">
        <f aca="false">IF($N46="","",IF($N46="입력 미완성","",IF($N46="D","현재는 개선 대상 아님",IF($N46="C",IF($L46&gt;$M46,"자동화","AI 보조"),IF($L46&gt;$M46,"완전 자동화","AI 보조"))&amp;IF($N46&lt;&gt;"C","",IF($Y46=1,IF($X46=1," + 사람 승인 · 보안 검토 선행"," + 보안 검토 선행"),IF($Y46=2,IF($X46=1," + 사람 승인 · 내부 보안 승인"," + 내부 보안 승인")," + 사람 승인"))))))</f>
        <v/>
      </c>
      <c r="P46" s="19" t="str">
        <f aca="false">IF($N46="","",IF($N46="입력 미완성","여섯 칸을 모두 골라 주세요",IF($Z46="","선행 조건 없음 — 바로 착수 가능",LEFT($Z46,LEN($Z46)-3))))</f>
        <v/>
      </c>
      <c r="Q46" s="20" t="str">
        <f aca="false">IF(OR($J46="",$K46=""),"",ROUND($J46*$K46/60,1))</f>
        <v/>
      </c>
      <c r="R46" s="20" t="str">
        <f aca="false">IF(OR($Q46="",$N46="",$N46="입력 미완성",$N46="D"),"",ROUND($Q46*IF($N46="A",'작성법과 예시'!$C$77,IF($N46="B",'작성법과 예시'!$C$78,'작성법과 예시'!$C$79)),1))</f>
        <v/>
      </c>
      <c r="T46" s="0" t="str">
        <f aca="false">IFERROR(VALUE(LEFT($D46,1)),"")</f>
        <v/>
      </c>
      <c r="U46" s="0" t="str">
        <f aca="false">IFERROR(VALUE(LEFT($E46,1)),"")</f>
        <v/>
      </c>
      <c r="V46" s="0" t="str">
        <f aca="false">IFERROR(VALUE(LEFT($F46,1)),"")</f>
        <v/>
      </c>
      <c r="W46" s="0" t="str">
        <f aca="false">IFERROR(VALUE(LEFT($G46,1)),"")</f>
        <v/>
      </c>
      <c r="X46" s="0" t="str">
        <f aca="false">IFERROR(VALUE(LEFT($H46,1)),"")</f>
        <v/>
      </c>
      <c r="Y46" s="0" t="str">
        <f aca="false">IFERROR(VALUE(LEFT($I46,1)),"")</f>
        <v/>
      </c>
      <c r="Z46" s="0" t="str">
        <f aca="false">IF($N46="","",IF($N46="입력 미완성","",IF($Y46=1,"보안 검토 선행(외부 AI 사용 불가) / ",IF($Y46=2,"내부 보안 승인 필요 / ",""))&amp;IF($X46=1,"사람 최종 승인 필수 / ",IF($X46=2,"발송·제출 전 사람 검토 필수 / ",""))&amp;IF($W46&lt;=2,"입력 자료 디지털화 필요 / ",IF($W46=3,"입력 위치·양식 고정 필요 / ",""))&amp;IF($V46&lt;=2,"판단 기준 문서화 필요 / ",IF($V46=3,"예외 처리 규칙 정의 필요 / ",""))))</f>
        <v/>
      </c>
      <c r="AA46" s="0" t="str">
        <f aca="false">IF($N46="A",IF($Q46="",$L46,$Q46+1000)-ROW()/100000,"")</f>
        <v/>
      </c>
      <c r="AB46" s="0" t="str">
        <f aca="false">IF($N46="B",IF($Q46="",$M46,$Q46+1000)-ROW()/100000,"")</f>
        <v/>
      </c>
      <c r="AC46" s="0" t="str">
        <f aca="false">IF($N46="C",IF($Q46="",$L46,$Q46+1000)-ROW()/100000,"")</f>
        <v/>
      </c>
    </row>
    <row r="47" customFormat="false" ht="33.75" hidden="false" customHeight="true" outlineLevel="0" collapsed="false">
      <c r="A47" s="11" t="n">
        <v>40</v>
      </c>
      <c r="B47" s="22"/>
      <c r="C47" s="15"/>
      <c r="D47" s="14"/>
      <c r="E47" s="14"/>
      <c r="F47" s="14"/>
      <c r="G47" s="14"/>
      <c r="H47" s="14"/>
      <c r="I47" s="14"/>
      <c r="J47" s="15"/>
      <c r="K47" s="15"/>
      <c r="L47" s="16" t="str">
        <f aca="false">IF(OR($T47="",$U47="",$V47="",$W47=""),"",$T47+$U47+$V47+$W47)</f>
        <v/>
      </c>
      <c r="M47" s="16" t="str">
        <f aca="false">IF(OR($T47="",$U47="",$V47="",$W47=""),"",$T47+$U47+(6-$V47)+$W47)</f>
        <v/>
      </c>
      <c r="N47" s="17" t="str">
        <f aca="false">IF($B47="","",IF(OR($T47="",$U47="",$V47="",$W47="",$X47="",$Y47=""),"입력 미완성",IF(AND($L47&lt;13,$M47&lt;13),"D",IF(OR($X47=1,$Y47&lt;=2),"C",IF($L47&gt;$M47,"A","B")))))</f>
        <v/>
      </c>
      <c r="O47" s="18" t="str">
        <f aca="false">IF($N47="","",IF($N47="입력 미완성","",IF($N47="D","현재는 개선 대상 아님",IF($N47="C",IF($L47&gt;$M47,"자동화","AI 보조"),IF($L47&gt;$M47,"완전 자동화","AI 보조"))&amp;IF($N47&lt;&gt;"C","",IF($Y47=1,IF($X47=1," + 사람 승인 · 보안 검토 선행"," + 보안 검토 선행"),IF($Y47=2,IF($X47=1," + 사람 승인 · 내부 보안 승인"," + 내부 보안 승인")," + 사람 승인"))))))</f>
        <v/>
      </c>
      <c r="P47" s="19" t="str">
        <f aca="false">IF($N47="","",IF($N47="입력 미완성","여섯 칸을 모두 골라 주세요",IF($Z47="","선행 조건 없음 — 바로 착수 가능",LEFT($Z47,LEN($Z47)-3))))</f>
        <v/>
      </c>
      <c r="Q47" s="20" t="str">
        <f aca="false">IF(OR($J47="",$K47=""),"",ROUND($J47*$K47/60,1))</f>
        <v/>
      </c>
      <c r="R47" s="20" t="str">
        <f aca="false">IF(OR($Q47="",$N47="",$N47="입력 미완성",$N47="D"),"",ROUND($Q47*IF($N47="A",'작성법과 예시'!$C$77,IF($N47="B",'작성법과 예시'!$C$78,'작성법과 예시'!$C$79)),1))</f>
        <v/>
      </c>
      <c r="T47" s="0" t="str">
        <f aca="false">IFERROR(VALUE(LEFT($D47,1)),"")</f>
        <v/>
      </c>
      <c r="U47" s="0" t="str">
        <f aca="false">IFERROR(VALUE(LEFT($E47,1)),"")</f>
        <v/>
      </c>
      <c r="V47" s="0" t="str">
        <f aca="false">IFERROR(VALUE(LEFT($F47,1)),"")</f>
        <v/>
      </c>
      <c r="W47" s="0" t="str">
        <f aca="false">IFERROR(VALUE(LEFT($G47,1)),"")</f>
        <v/>
      </c>
      <c r="X47" s="0" t="str">
        <f aca="false">IFERROR(VALUE(LEFT($H47,1)),"")</f>
        <v/>
      </c>
      <c r="Y47" s="0" t="str">
        <f aca="false">IFERROR(VALUE(LEFT($I47,1)),"")</f>
        <v/>
      </c>
      <c r="Z47" s="0" t="str">
        <f aca="false">IF($N47="","",IF($N47="입력 미완성","",IF($Y47=1,"보안 검토 선행(외부 AI 사용 불가) / ",IF($Y47=2,"내부 보안 승인 필요 / ",""))&amp;IF($X47=1,"사람 최종 승인 필수 / ",IF($X47=2,"발송·제출 전 사람 검토 필수 / ",""))&amp;IF($W47&lt;=2,"입력 자료 디지털화 필요 / ",IF($W47=3,"입력 위치·양식 고정 필요 / ",""))&amp;IF($V47&lt;=2,"판단 기준 문서화 필요 / ",IF($V47=3,"예외 처리 규칙 정의 필요 / ",""))))</f>
        <v/>
      </c>
      <c r="AA47" s="0" t="str">
        <f aca="false">IF($N47="A",IF($Q47="",$L47,$Q47+1000)-ROW()/100000,"")</f>
        <v/>
      </c>
      <c r="AB47" s="0" t="str">
        <f aca="false">IF($N47="B",IF($Q47="",$M47,$Q47+1000)-ROW()/100000,"")</f>
        <v/>
      </c>
      <c r="AC47" s="0" t="str">
        <f aca="false">IF($N47="C",IF($Q47="",$L47,$Q47+1000)-ROW()/100000,"")</f>
        <v/>
      </c>
    </row>
    <row r="48" customFormat="false" ht="33.75" hidden="false" customHeight="true" outlineLevel="0" collapsed="false">
      <c r="A48" s="11" t="n">
        <v>41</v>
      </c>
      <c r="B48" s="22"/>
      <c r="C48" s="15"/>
      <c r="D48" s="14"/>
      <c r="E48" s="14"/>
      <c r="F48" s="14"/>
      <c r="G48" s="14"/>
      <c r="H48" s="14"/>
      <c r="I48" s="14"/>
      <c r="J48" s="15"/>
      <c r="K48" s="15"/>
      <c r="L48" s="16" t="str">
        <f aca="false">IF(OR($T48="",$U48="",$V48="",$W48=""),"",$T48+$U48+$V48+$W48)</f>
        <v/>
      </c>
      <c r="M48" s="16" t="str">
        <f aca="false">IF(OR($T48="",$U48="",$V48="",$W48=""),"",$T48+$U48+(6-$V48)+$W48)</f>
        <v/>
      </c>
      <c r="N48" s="17" t="str">
        <f aca="false">IF($B48="","",IF(OR($T48="",$U48="",$V48="",$W48="",$X48="",$Y48=""),"입력 미완성",IF(AND($L48&lt;13,$M48&lt;13),"D",IF(OR($X48=1,$Y48&lt;=2),"C",IF($L48&gt;$M48,"A","B")))))</f>
        <v/>
      </c>
      <c r="O48" s="18" t="str">
        <f aca="false">IF($N48="","",IF($N48="입력 미완성","",IF($N48="D","현재는 개선 대상 아님",IF($N48="C",IF($L48&gt;$M48,"자동화","AI 보조"),IF($L48&gt;$M48,"완전 자동화","AI 보조"))&amp;IF($N48&lt;&gt;"C","",IF($Y48=1,IF($X48=1," + 사람 승인 · 보안 검토 선행"," + 보안 검토 선행"),IF($Y48=2,IF($X48=1," + 사람 승인 · 내부 보안 승인"," + 내부 보안 승인")," + 사람 승인"))))))</f>
        <v/>
      </c>
      <c r="P48" s="19" t="str">
        <f aca="false">IF($N48="","",IF($N48="입력 미완성","여섯 칸을 모두 골라 주세요",IF($Z48="","선행 조건 없음 — 바로 착수 가능",LEFT($Z48,LEN($Z48)-3))))</f>
        <v/>
      </c>
      <c r="Q48" s="20" t="str">
        <f aca="false">IF(OR($J48="",$K48=""),"",ROUND($J48*$K48/60,1))</f>
        <v/>
      </c>
      <c r="R48" s="20" t="str">
        <f aca="false">IF(OR($Q48="",$N48="",$N48="입력 미완성",$N48="D"),"",ROUND($Q48*IF($N48="A",'작성법과 예시'!$C$77,IF($N48="B",'작성법과 예시'!$C$78,'작성법과 예시'!$C$79)),1))</f>
        <v/>
      </c>
      <c r="T48" s="0" t="str">
        <f aca="false">IFERROR(VALUE(LEFT($D48,1)),"")</f>
        <v/>
      </c>
      <c r="U48" s="0" t="str">
        <f aca="false">IFERROR(VALUE(LEFT($E48,1)),"")</f>
        <v/>
      </c>
      <c r="V48" s="0" t="str">
        <f aca="false">IFERROR(VALUE(LEFT($F48,1)),"")</f>
        <v/>
      </c>
      <c r="W48" s="0" t="str">
        <f aca="false">IFERROR(VALUE(LEFT($G48,1)),"")</f>
        <v/>
      </c>
      <c r="X48" s="0" t="str">
        <f aca="false">IFERROR(VALUE(LEFT($H48,1)),"")</f>
        <v/>
      </c>
      <c r="Y48" s="0" t="str">
        <f aca="false">IFERROR(VALUE(LEFT($I48,1)),"")</f>
        <v/>
      </c>
      <c r="Z48" s="0" t="str">
        <f aca="false">IF($N48="","",IF($N48="입력 미완성","",IF($Y48=1,"보안 검토 선행(외부 AI 사용 불가) / ",IF($Y48=2,"내부 보안 승인 필요 / ",""))&amp;IF($X48=1,"사람 최종 승인 필수 / ",IF($X48=2,"발송·제출 전 사람 검토 필수 / ",""))&amp;IF($W48&lt;=2,"입력 자료 디지털화 필요 / ",IF($W48=3,"입력 위치·양식 고정 필요 / ",""))&amp;IF($V48&lt;=2,"판단 기준 문서화 필요 / ",IF($V48=3,"예외 처리 규칙 정의 필요 / ",""))))</f>
        <v/>
      </c>
      <c r="AA48" s="0" t="str">
        <f aca="false">IF($N48="A",IF($Q48="",$L48,$Q48+1000)-ROW()/100000,"")</f>
        <v/>
      </c>
      <c r="AB48" s="0" t="str">
        <f aca="false">IF($N48="B",IF($Q48="",$M48,$Q48+1000)-ROW()/100000,"")</f>
        <v/>
      </c>
      <c r="AC48" s="0" t="str">
        <f aca="false">IF($N48="C",IF($Q48="",$L48,$Q48+1000)-ROW()/100000,"")</f>
        <v/>
      </c>
    </row>
    <row r="49" customFormat="false" ht="33.75" hidden="false" customHeight="true" outlineLevel="0" collapsed="false">
      <c r="A49" s="11" t="n">
        <v>42</v>
      </c>
      <c r="B49" s="22"/>
      <c r="C49" s="15"/>
      <c r="D49" s="14"/>
      <c r="E49" s="14"/>
      <c r="F49" s="14"/>
      <c r="G49" s="14"/>
      <c r="H49" s="14"/>
      <c r="I49" s="14"/>
      <c r="J49" s="15"/>
      <c r="K49" s="15"/>
      <c r="L49" s="16" t="str">
        <f aca="false">IF(OR($T49="",$U49="",$V49="",$W49=""),"",$T49+$U49+$V49+$W49)</f>
        <v/>
      </c>
      <c r="M49" s="16" t="str">
        <f aca="false">IF(OR($T49="",$U49="",$V49="",$W49=""),"",$T49+$U49+(6-$V49)+$W49)</f>
        <v/>
      </c>
      <c r="N49" s="17" t="str">
        <f aca="false">IF($B49="","",IF(OR($T49="",$U49="",$V49="",$W49="",$X49="",$Y49=""),"입력 미완성",IF(AND($L49&lt;13,$M49&lt;13),"D",IF(OR($X49=1,$Y49&lt;=2),"C",IF($L49&gt;$M49,"A","B")))))</f>
        <v/>
      </c>
      <c r="O49" s="18" t="str">
        <f aca="false">IF($N49="","",IF($N49="입력 미완성","",IF($N49="D","현재는 개선 대상 아님",IF($N49="C",IF($L49&gt;$M49,"자동화","AI 보조"),IF($L49&gt;$M49,"완전 자동화","AI 보조"))&amp;IF($N49&lt;&gt;"C","",IF($Y49=1,IF($X49=1," + 사람 승인 · 보안 검토 선행"," + 보안 검토 선행"),IF($Y49=2,IF($X49=1," + 사람 승인 · 내부 보안 승인"," + 내부 보안 승인")," + 사람 승인"))))))</f>
        <v/>
      </c>
      <c r="P49" s="19" t="str">
        <f aca="false">IF($N49="","",IF($N49="입력 미완성","여섯 칸을 모두 골라 주세요",IF($Z49="","선행 조건 없음 — 바로 착수 가능",LEFT($Z49,LEN($Z49)-3))))</f>
        <v/>
      </c>
      <c r="Q49" s="20" t="str">
        <f aca="false">IF(OR($J49="",$K49=""),"",ROUND($J49*$K49/60,1))</f>
        <v/>
      </c>
      <c r="R49" s="20" t="str">
        <f aca="false">IF(OR($Q49="",$N49="",$N49="입력 미완성",$N49="D"),"",ROUND($Q49*IF($N49="A",'작성법과 예시'!$C$77,IF($N49="B",'작성법과 예시'!$C$78,'작성법과 예시'!$C$79)),1))</f>
        <v/>
      </c>
      <c r="T49" s="0" t="str">
        <f aca="false">IFERROR(VALUE(LEFT($D49,1)),"")</f>
        <v/>
      </c>
      <c r="U49" s="0" t="str">
        <f aca="false">IFERROR(VALUE(LEFT($E49,1)),"")</f>
        <v/>
      </c>
      <c r="V49" s="0" t="str">
        <f aca="false">IFERROR(VALUE(LEFT($F49,1)),"")</f>
        <v/>
      </c>
      <c r="W49" s="0" t="str">
        <f aca="false">IFERROR(VALUE(LEFT($G49,1)),"")</f>
        <v/>
      </c>
      <c r="X49" s="0" t="str">
        <f aca="false">IFERROR(VALUE(LEFT($H49,1)),"")</f>
        <v/>
      </c>
      <c r="Y49" s="0" t="str">
        <f aca="false">IFERROR(VALUE(LEFT($I49,1)),"")</f>
        <v/>
      </c>
      <c r="Z49" s="0" t="str">
        <f aca="false">IF($N49="","",IF($N49="입력 미완성","",IF($Y49=1,"보안 검토 선행(외부 AI 사용 불가) / ",IF($Y49=2,"내부 보안 승인 필요 / ",""))&amp;IF($X49=1,"사람 최종 승인 필수 / ",IF($X49=2,"발송·제출 전 사람 검토 필수 / ",""))&amp;IF($W49&lt;=2,"입력 자료 디지털화 필요 / ",IF($W49=3,"입력 위치·양식 고정 필요 / ",""))&amp;IF($V49&lt;=2,"판단 기준 문서화 필요 / ",IF($V49=3,"예외 처리 규칙 정의 필요 / ",""))))</f>
        <v/>
      </c>
      <c r="AA49" s="0" t="str">
        <f aca="false">IF($N49="A",IF($Q49="",$L49,$Q49+1000)-ROW()/100000,"")</f>
        <v/>
      </c>
      <c r="AB49" s="0" t="str">
        <f aca="false">IF($N49="B",IF($Q49="",$M49,$Q49+1000)-ROW()/100000,"")</f>
        <v/>
      </c>
      <c r="AC49" s="0" t="str">
        <f aca="false">IF($N49="C",IF($Q49="",$L49,$Q49+1000)-ROW()/100000,"")</f>
        <v/>
      </c>
    </row>
    <row r="50" customFormat="false" ht="33.75" hidden="false" customHeight="true" outlineLevel="0" collapsed="false">
      <c r="A50" s="11" t="n">
        <v>43</v>
      </c>
      <c r="B50" s="22"/>
      <c r="C50" s="15"/>
      <c r="D50" s="14"/>
      <c r="E50" s="14"/>
      <c r="F50" s="14"/>
      <c r="G50" s="14"/>
      <c r="H50" s="14"/>
      <c r="I50" s="14"/>
      <c r="J50" s="15"/>
      <c r="K50" s="15"/>
      <c r="L50" s="16" t="str">
        <f aca="false">IF(OR($T50="",$U50="",$V50="",$W50=""),"",$T50+$U50+$V50+$W50)</f>
        <v/>
      </c>
      <c r="M50" s="16" t="str">
        <f aca="false">IF(OR($T50="",$U50="",$V50="",$W50=""),"",$T50+$U50+(6-$V50)+$W50)</f>
        <v/>
      </c>
      <c r="N50" s="17" t="str">
        <f aca="false">IF($B50="","",IF(OR($T50="",$U50="",$V50="",$W50="",$X50="",$Y50=""),"입력 미완성",IF(AND($L50&lt;13,$M50&lt;13),"D",IF(OR($X50=1,$Y50&lt;=2),"C",IF($L50&gt;$M50,"A","B")))))</f>
        <v/>
      </c>
      <c r="O50" s="18" t="str">
        <f aca="false">IF($N50="","",IF($N50="입력 미완성","",IF($N50="D","현재는 개선 대상 아님",IF($N50="C",IF($L50&gt;$M50,"자동화","AI 보조"),IF($L50&gt;$M50,"완전 자동화","AI 보조"))&amp;IF($N50&lt;&gt;"C","",IF($Y50=1,IF($X50=1," + 사람 승인 · 보안 검토 선행"," + 보안 검토 선행"),IF($Y50=2,IF($X50=1," + 사람 승인 · 내부 보안 승인"," + 내부 보안 승인")," + 사람 승인"))))))</f>
        <v/>
      </c>
      <c r="P50" s="19" t="str">
        <f aca="false">IF($N50="","",IF($N50="입력 미완성","여섯 칸을 모두 골라 주세요",IF($Z50="","선행 조건 없음 — 바로 착수 가능",LEFT($Z50,LEN($Z50)-3))))</f>
        <v/>
      </c>
      <c r="Q50" s="20" t="str">
        <f aca="false">IF(OR($J50="",$K50=""),"",ROUND($J50*$K50/60,1))</f>
        <v/>
      </c>
      <c r="R50" s="20" t="str">
        <f aca="false">IF(OR($Q50="",$N50="",$N50="입력 미완성",$N50="D"),"",ROUND($Q50*IF($N50="A",'작성법과 예시'!$C$77,IF($N50="B",'작성법과 예시'!$C$78,'작성법과 예시'!$C$79)),1))</f>
        <v/>
      </c>
      <c r="T50" s="0" t="str">
        <f aca="false">IFERROR(VALUE(LEFT($D50,1)),"")</f>
        <v/>
      </c>
      <c r="U50" s="0" t="str">
        <f aca="false">IFERROR(VALUE(LEFT($E50,1)),"")</f>
        <v/>
      </c>
      <c r="V50" s="0" t="str">
        <f aca="false">IFERROR(VALUE(LEFT($F50,1)),"")</f>
        <v/>
      </c>
      <c r="W50" s="0" t="str">
        <f aca="false">IFERROR(VALUE(LEFT($G50,1)),"")</f>
        <v/>
      </c>
      <c r="X50" s="0" t="str">
        <f aca="false">IFERROR(VALUE(LEFT($H50,1)),"")</f>
        <v/>
      </c>
      <c r="Y50" s="0" t="str">
        <f aca="false">IFERROR(VALUE(LEFT($I50,1)),"")</f>
        <v/>
      </c>
      <c r="Z50" s="0" t="str">
        <f aca="false">IF($N50="","",IF($N50="입력 미완성","",IF($Y50=1,"보안 검토 선행(외부 AI 사용 불가) / ",IF($Y50=2,"내부 보안 승인 필요 / ",""))&amp;IF($X50=1,"사람 최종 승인 필수 / ",IF($X50=2,"발송·제출 전 사람 검토 필수 / ",""))&amp;IF($W50&lt;=2,"입력 자료 디지털화 필요 / ",IF($W50=3,"입력 위치·양식 고정 필요 / ",""))&amp;IF($V50&lt;=2,"판단 기준 문서화 필요 / ",IF($V50=3,"예외 처리 규칙 정의 필요 / ",""))))</f>
        <v/>
      </c>
      <c r="AA50" s="0" t="str">
        <f aca="false">IF($N50="A",IF($Q50="",$L50,$Q50+1000)-ROW()/100000,"")</f>
        <v/>
      </c>
      <c r="AB50" s="0" t="str">
        <f aca="false">IF($N50="B",IF($Q50="",$M50,$Q50+1000)-ROW()/100000,"")</f>
        <v/>
      </c>
      <c r="AC50" s="0" t="str">
        <f aca="false">IF($N50="C",IF($Q50="",$L50,$Q50+1000)-ROW()/100000,"")</f>
        <v/>
      </c>
    </row>
    <row r="51" customFormat="false" ht="33.75" hidden="false" customHeight="true" outlineLevel="0" collapsed="false">
      <c r="A51" s="11" t="n">
        <v>44</v>
      </c>
      <c r="B51" s="22"/>
      <c r="C51" s="15"/>
      <c r="D51" s="14"/>
      <c r="E51" s="14"/>
      <c r="F51" s="14"/>
      <c r="G51" s="14"/>
      <c r="H51" s="14"/>
      <c r="I51" s="14"/>
      <c r="J51" s="15"/>
      <c r="K51" s="15"/>
      <c r="L51" s="16" t="str">
        <f aca="false">IF(OR($T51="",$U51="",$V51="",$W51=""),"",$T51+$U51+$V51+$W51)</f>
        <v/>
      </c>
      <c r="M51" s="16" t="str">
        <f aca="false">IF(OR($T51="",$U51="",$V51="",$W51=""),"",$T51+$U51+(6-$V51)+$W51)</f>
        <v/>
      </c>
      <c r="N51" s="17" t="str">
        <f aca="false">IF($B51="","",IF(OR($T51="",$U51="",$V51="",$W51="",$X51="",$Y51=""),"입력 미완성",IF(AND($L51&lt;13,$M51&lt;13),"D",IF(OR($X51=1,$Y51&lt;=2),"C",IF($L51&gt;$M51,"A","B")))))</f>
        <v/>
      </c>
      <c r="O51" s="18" t="str">
        <f aca="false">IF($N51="","",IF($N51="입력 미완성","",IF($N51="D","현재는 개선 대상 아님",IF($N51="C",IF($L51&gt;$M51,"자동화","AI 보조"),IF($L51&gt;$M51,"완전 자동화","AI 보조"))&amp;IF($N51&lt;&gt;"C","",IF($Y51=1,IF($X51=1," + 사람 승인 · 보안 검토 선행"," + 보안 검토 선행"),IF($Y51=2,IF($X51=1," + 사람 승인 · 내부 보안 승인"," + 내부 보안 승인")," + 사람 승인"))))))</f>
        <v/>
      </c>
      <c r="P51" s="19" t="str">
        <f aca="false">IF($N51="","",IF($N51="입력 미완성","여섯 칸을 모두 골라 주세요",IF($Z51="","선행 조건 없음 — 바로 착수 가능",LEFT($Z51,LEN($Z51)-3))))</f>
        <v/>
      </c>
      <c r="Q51" s="20" t="str">
        <f aca="false">IF(OR($J51="",$K51=""),"",ROUND($J51*$K51/60,1))</f>
        <v/>
      </c>
      <c r="R51" s="20" t="str">
        <f aca="false">IF(OR($Q51="",$N51="",$N51="입력 미완성",$N51="D"),"",ROUND($Q51*IF($N51="A",'작성법과 예시'!$C$77,IF($N51="B",'작성법과 예시'!$C$78,'작성법과 예시'!$C$79)),1))</f>
        <v/>
      </c>
      <c r="T51" s="0" t="str">
        <f aca="false">IFERROR(VALUE(LEFT($D51,1)),"")</f>
        <v/>
      </c>
      <c r="U51" s="0" t="str">
        <f aca="false">IFERROR(VALUE(LEFT($E51,1)),"")</f>
        <v/>
      </c>
      <c r="V51" s="0" t="str">
        <f aca="false">IFERROR(VALUE(LEFT($F51,1)),"")</f>
        <v/>
      </c>
      <c r="W51" s="0" t="str">
        <f aca="false">IFERROR(VALUE(LEFT($G51,1)),"")</f>
        <v/>
      </c>
      <c r="X51" s="0" t="str">
        <f aca="false">IFERROR(VALUE(LEFT($H51,1)),"")</f>
        <v/>
      </c>
      <c r="Y51" s="0" t="str">
        <f aca="false">IFERROR(VALUE(LEFT($I51,1)),"")</f>
        <v/>
      </c>
      <c r="Z51" s="0" t="str">
        <f aca="false">IF($N51="","",IF($N51="입력 미완성","",IF($Y51=1,"보안 검토 선행(외부 AI 사용 불가) / ",IF($Y51=2,"내부 보안 승인 필요 / ",""))&amp;IF($X51=1,"사람 최종 승인 필수 / ",IF($X51=2,"발송·제출 전 사람 검토 필수 / ",""))&amp;IF($W51&lt;=2,"입력 자료 디지털화 필요 / ",IF($W51=3,"입력 위치·양식 고정 필요 / ",""))&amp;IF($V51&lt;=2,"판단 기준 문서화 필요 / ",IF($V51=3,"예외 처리 규칙 정의 필요 / ",""))))</f>
        <v/>
      </c>
      <c r="AA51" s="0" t="str">
        <f aca="false">IF($N51="A",IF($Q51="",$L51,$Q51+1000)-ROW()/100000,"")</f>
        <v/>
      </c>
      <c r="AB51" s="0" t="str">
        <f aca="false">IF($N51="B",IF($Q51="",$M51,$Q51+1000)-ROW()/100000,"")</f>
        <v/>
      </c>
      <c r="AC51" s="0" t="str">
        <f aca="false">IF($N51="C",IF($Q51="",$L51,$Q51+1000)-ROW()/100000,"")</f>
        <v/>
      </c>
    </row>
    <row r="52" customFormat="false" ht="33.75" hidden="false" customHeight="true" outlineLevel="0" collapsed="false">
      <c r="A52" s="11" t="n">
        <v>45</v>
      </c>
      <c r="B52" s="22"/>
      <c r="C52" s="15"/>
      <c r="D52" s="14"/>
      <c r="E52" s="14"/>
      <c r="F52" s="14"/>
      <c r="G52" s="14"/>
      <c r="H52" s="14"/>
      <c r="I52" s="14"/>
      <c r="J52" s="15"/>
      <c r="K52" s="15"/>
      <c r="L52" s="16" t="str">
        <f aca="false">IF(OR($T52="",$U52="",$V52="",$W52=""),"",$T52+$U52+$V52+$W52)</f>
        <v/>
      </c>
      <c r="M52" s="16" t="str">
        <f aca="false">IF(OR($T52="",$U52="",$V52="",$W52=""),"",$T52+$U52+(6-$V52)+$W52)</f>
        <v/>
      </c>
      <c r="N52" s="17" t="str">
        <f aca="false">IF($B52="","",IF(OR($T52="",$U52="",$V52="",$W52="",$X52="",$Y52=""),"입력 미완성",IF(AND($L52&lt;13,$M52&lt;13),"D",IF(OR($X52=1,$Y52&lt;=2),"C",IF($L52&gt;$M52,"A","B")))))</f>
        <v/>
      </c>
      <c r="O52" s="18" t="str">
        <f aca="false">IF($N52="","",IF($N52="입력 미완성","",IF($N52="D","현재는 개선 대상 아님",IF($N52="C",IF($L52&gt;$M52,"자동화","AI 보조"),IF($L52&gt;$M52,"완전 자동화","AI 보조"))&amp;IF($N52&lt;&gt;"C","",IF($Y52=1,IF($X52=1," + 사람 승인 · 보안 검토 선행"," + 보안 검토 선행"),IF($Y52=2,IF($X52=1," + 사람 승인 · 내부 보안 승인"," + 내부 보안 승인")," + 사람 승인"))))))</f>
        <v/>
      </c>
      <c r="P52" s="19" t="str">
        <f aca="false">IF($N52="","",IF($N52="입력 미완성","여섯 칸을 모두 골라 주세요",IF($Z52="","선행 조건 없음 — 바로 착수 가능",LEFT($Z52,LEN($Z52)-3))))</f>
        <v/>
      </c>
      <c r="Q52" s="20" t="str">
        <f aca="false">IF(OR($J52="",$K52=""),"",ROUND($J52*$K52/60,1))</f>
        <v/>
      </c>
      <c r="R52" s="20" t="str">
        <f aca="false">IF(OR($Q52="",$N52="",$N52="입력 미완성",$N52="D"),"",ROUND($Q52*IF($N52="A",'작성법과 예시'!$C$77,IF($N52="B",'작성법과 예시'!$C$78,'작성법과 예시'!$C$79)),1))</f>
        <v/>
      </c>
      <c r="T52" s="0" t="str">
        <f aca="false">IFERROR(VALUE(LEFT($D52,1)),"")</f>
        <v/>
      </c>
      <c r="U52" s="0" t="str">
        <f aca="false">IFERROR(VALUE(LEFT($E52,1)),"")</f>
        <v/>
      </c>
      <c r="V52" s="0" t="str">
        <f aca="false">IFERROR(VALUE(LEFT($F52,1)),"")</f>
        <v/>
      </c>
      <c r="W52" s="0" t="str">
        <f aca="false">IFERROR(VALUE(LEFT($G52,1)),"")</f>
        <v/>
      </c>
      <c r="X52" s="0" t="str">
        <f aca="false">IFERROR(VALUE(LEFT($H52,1)),"")</f>
        <v/>
      </c>
      <c r="Y52" s="0" t="str">
        <f aca="false">IFERROR(VALUE(LEFT($I52,1)),"")</f>
        <v/>
      </c>
      <c r="Z52" s="0" t="str">
        <f aca="false">IF($N52="","",IF($N52="입력 미완성","",IF($Y52=1,"보안 검토 선행(외부 AI 사용 불가) / ",IF($Y52=2,"내부 보안 승인 필요 / ",""))&amp;IF($X52=1,"사람 최종 승인 필수 / ",IF($X52=2,"발송·제출 전 사람 검토 필수 / ",""))&amp;IF($W52&lt;=2,"입력 자료 디지털화 필요 / ",IF($W52=3,"입력 위치·양식 고정 필요 / ",""))&amp;IF($V52&lt;=2,"판단 기준 문서화 필요 / ",IF($V52=3,"예외 처리 규칙 정의 필요 / ",""))))</f>
        <v/>
      </c>
      <c r="AA52" s="0" t="str">
        <f aca="false">IF($N52="A",IF($Q52="",$L52,$Q52+1000)-ROW()/100000,"")</f>
        <v/>
      </c>
      <c r="AB52" s="0" t="str">
        <f aca="false">IF($N52="B",IF($Q52="",$M52,$Q52+1000)-ROW()/100000,"")</f>
        <v/>
      </c>
      <c r="AC52" s="0" t="str">
        <f aca="false">IF($N52="C",IF($Q52="",$L52,$Q52+1000)-ROW()/100000,"")</f>
        <v/>
      </c>
    </row>
    <row r="53" customFormat="false" ht="33.75" hidden="false" customHeight="true" outlineLevel="0" collapsed="false">
      <c r="A53" s="11" t="n">
        <v>46</v>
      </c>
      <c r="B53" s="22"/>
      <c r="C53" s="15"/>
      <c r="D53" s="14"/>
      <c r="E53" s="14"/>
      <c r="F53" s="14"/>
      <c r="G53" s="14"/>
      <c r="H53" s="14"/>
      <c r="I53" s="14"/>
      <c r="J53" s="15"/>
      <c r="K53" s="15"/>
      <c r="L53" s="16" t="str">
        <f aca="false">IF(OR($T53="",$U53="",$V53="",$W53=""),"",$T53+$U53+$V53+$W53)</f>
        <v/>
      </c>
      <c r="M53" s="16" t="str">
        <f aca="false">IF(OR($T53="",$U53="",$V53="",$W53=""),"",$T53+$U53+(6-$V53)+$W53)</f>
        <v/>
      </c>
      <c r="N53" s="17" t="str">
        <f aca="false">IF($B53="","",IF(OR($T53="",$U53="",$V53="",$W53="",$X53="",$Y53=""),"입력 미완성",IF(AND($L53&lt;13,$M53&lt;13),"D",IF(OR($X53=1,$Y53&lt;=2),"C",IF($L53&gt;$M53,"A","B")))))</f>
        <v/>
      </c>
      <c r="O53" s="18" t="str">
        <f aca="false">IF($N53="","",IF($N53="입력 미완성","",IF($N53="D","현재는 개선 대상 아님",IF($N53="C",IF($L53&gt;$M53,"자동화","AI 보조"),IF($L53&gt;$M53,"완전 자동화","AI 보조"))&amp;IF($N53&lt;&gt;"C","",IF($Y53=1,IF($X53=1," + 사람 승인 · 보안 검토 선행"," + 보안 검토 선행"),IF($Y53=2,IF($X53=1," + 사람 승인 · 내부 보안 승인"," + 내부 보안 승인")," + 사람 승인"))))))</f>
        <v/>
      </c>
      <c r="P53" s="19" t="str">
        <f aca="false">IF($N53="","",IF($N53="입력 미완성","여섯 칸을 모두 골라 주세요",IF($Z53="","선행 조건 없음 — 바로 착수 가능",LEFT($Z53,LEN($Z53)-3))))</f>
        <v/>
      </c>
      <c r="Q53" s="20" t="str">
        <f aca="false">IF(OR($J53="",$K53=""),"",ROUND($J53*$K53/60,1))</f>
        <v/>
      </c>
      <c r="R53" s="20" t="str">
        <f aca="false">IF(OR($Q53="",$N53="",$N53="입력 미완성",$N53="D"),"",ROUND($Q53*IF($N53="A",'작성법과 예시'!$C$77,IF($N53="B",'작성법과 예시'!$C$78,'작성법과 예시'!$C$79)),1))</f>
        <v/>
      </c>
      <c r="T53" s="0" t="str">
        <f aca="false">IFERROR(VALUE(LEFT($D53,1)),"")</f>
        <v/>
      </c>
      <c r="U53" s="0" t="str">
        <f aca="false">IFERROR(VALUE(LEFT($E53,1)),"")</f>
        <v/>
      </c>
      <c r="V53" s="0" t="str">
        <f aca="false">IFERROR(VALUE(LEFT($F53,1)),"")</f>
        <v/>
      </c>
      <c r="W53" s="0" t="str">
        <f aca="false">IFERROR(VALUE(LEFT($G53,1)),"")</f>
        <v/>
      </c>
      <c r="X53" s="0" t="str">
        <f aca="false">IFERROR(VALUE(LEFT($H53,1)),"")</f>
        <v/>
      </c>
      <c r="Y53" s="0" t="str">
        <f aca="false">IFERROR(VALUE(LEFT($I53,1)),"")</f>
        <v/>
      </c>
      <c r="Z53" s="0" t="str">
        <f aca="false">IF($N53="","",IF($N53="입력 미완성","",IF($Y53=1,"보안 검토 선행(외부 AI 사용 불가) / ",IF($Y53=2,"내부 보안 승인 필요 / ",""))&amp;IF($X53=1,"사람 최종 승인 필수 / ",IF($X53=2,"발송·제출 전 사람 검토 필수 / ",""))&amp;IF($W53&lt;=2,"입력 자료 디지털화 필요 / ",IF($W53=3,"입력 위치·양식 고정 필요 / ",""))&amp;IF($V53&lt;=2,"판단 기준 문서화 필요 / ",IF($V53=3,"예외 처리 규칙 정의 필요 / ",""))))</f>
        <v/>
      </c>
      <c r="AA53" s="0" t="str">
        <f aca="false">IF($N53="A",IF($Q53="",$L53,$Q53+1000)-ROW()/100000,"")</f>
        <v/>
      </c>
      <c r="AB53" s="0" t="str">
        <f aca="false">IF($N53="B",IF($Q53="",$M53,$Q53+1000)-ROW()/100000,"")</f>
        <v/>
      </c>
      <c r="AC53" s="0" t="str">
        <f aca="false">IF($N53="C",IF($Q53="",$L53,$Q53+1000)-ROW()/100000,"")</f>
        <v/>
      </c>
    </row>
    <row r="54" customFormat="false" ht="33.75" hidden="false" customHeight="true" outlineLevel="0" collapsed="false">
      <c r="A54" s="11" t="n">
        <v>47</v>
      </c>
      <c r="B54" s="22"/>
      <c r="C54" s="15"/>
      <c r="D54" s="14"/>
      <c r="E54" s="14"/>
      <c r="F54" s="14"/>
      <c r="G54" s="14"/>
      <c r="H54" s="14"/>
      <c r="I54" s="14"/>
      <c r="J54" s="15"/>
      <c r="K54" s="15"/>
      <c r="L54" s="16" t="str">
        <f aca="false">IF(OR($T54="",$U54="",$V54="",$W54=""),"",$T54+$U54+$V54+$W54)</f>
        <v/>
      </c>
      <c r="M54" s="16" t="str">
        <f aca="false">IF(OR($T54="",$U54="",$V54="",$W54=""),"",$T54+$U54+(6-$V54)+$W54)</f>
        <v/>
      </c>
      <c r="N54" s="17" t="str">
        <f aca="false">IF($B54="","",IF(OR($T54="",$U54="",$V54="",$W54="",$X54="",$Y54=""),"입력 미완성",IF(AND($L54&lt;13,$M54&lt;13),"D",IF(OR($X54=1,$Y54&lt;=2),"C",IF($L54&gt;$M54,"A","B")))))</f>
        <v/>
      </c>
      <c r="O54" s="18" t="str">
        <f aca="false">IF($N54="","",IF($N54="입력 미완성","",IF($N54="D","현재는 개선 대상 아님",IF($N54="C",IF($L54&gt;$M54,"자동화","AI 보조"),IF($L54&gt;$M54,"완전 자동화","AI 보조"))&amp;IF($N54&lt;&gt;"C","",IF($Y54=1,IF($X54=1," + 사람 승인 · 보안 검토 선행"," + 보안 검토 선행"),IF($Y54=2,IF($X54=1," + 사람 승인 · 내부 보안 승인"," + 내부 보안 승인")," + 사람 승인"))))))</f>
        <v/>
      </c>
      <c r="P54" s="19" t="str">
        <f aca="false">IF($N54="","",IF($N54="입력 미완성","여섯 칸을 모두 골라 주세요",IF($Z54="","선행 조건 없음 — 바로 착수 가능",LEFT($Z54,LEN($Z54)-3))))</f>
        <v/>
      </c>
      <c r="Q54" s="20" t="str">
        <f aca="false">IF(OR($J54="",$K54=""),"",ROUND($J54*$K54/60,1))</f>
        <v/>
      </c>
      <c r="R54" s="20" t="str">
        <f aca="false">IF(OR($Q54="",$N54="",$N54="입력 미완성",$N54="D"),"",ROUND($Q54*IF($N54="A",'작성법과 예시'!$C$77,IF($N54="B",'작성법과 예시'!$C$78,'작성법과 예시'!$C$79)),1))</f>
        <v/>
      </c>
      <c r="T54" s="0" t="str">
        <f aca="false">IFERROR(VALUE(LEFT($D54,1)),"")</f>
        <v/>
      </c>
      <c r="U54" s="0" t="str">
        <f aca="false">IFERROR(VALUE(LEFT($E54,1)),"")</f>
        <v/>
      </c>
      <c r="V54" s="0" t="str">
        <f aca="false">IFERROR(VALUE(LEFT($F54,1)),"")</f>
        <v/>
      </c>
      <c r="W54" s="0" t="str">
        <f aca="false">IFERROR(VALUE(LEFT($G54,1)),"")</f>
        <v/>
      </c>
      <c r="X54" s="0" t="str">
        <f aca="false">IFERROR(VALUE(LEFT($H54,1)),"")</f>
        <v/>
      </c>
      <c r="Y54" s="0" t="str">
        <f aca="false">IFERROR(VALUE(LEFT($I54,1)),"")</f>
        <v/>
      </c>
      <c r="Z54" s="0" t="str">
        <f aca="false">IF($N54="","",IF($N54="입력 미완성","",IF($Y54=1,"보안 검토 선행(외부 AI 사용 불가) / ",IF($Y54=2,"내부 보안 승인 필요 / ",""))&amp;IF($X54=1,"사람 최종 승인 필수 / ",IF($X54=2,"발송·제출 전 사람 검토 필수 / ",""))&amp;IF($W54&lt;=2,"입력 자료 디지털화 필요 / ",IF($W54=3,"입력 위치·양식 고정 필요 / ",""))&amp;IF($V54&lt;=2,"판단 기준 문서화 필요 / ",IF($V54=3,"예외 처리 규칙 정의 필요 / ",""))))</f>
        <v/>
      </c>
      <c r="AA54" s="0" t="str">
        <f aca="false">IF($N54="A",IF($Q54="",$L54,$Q54+1000)-ROW()/100000,"")</f>
        <v/>
      </c>
      <c r="AB54" s="0" t="str">
        <f aca="false">IF($N54="B",IF($Q54="",$M54,$Q54+1000)-ROW()/100000,"")</f>
        <v/>
      </c>
      <c r="AC54" s="0" t="str">
        <f aca="false">IF($N54="C",IF($Q54="",$L54,$Q54+1000)-ROW()/100000,"")</f>
        <v/>
      </c>
    </row>
    <row r="55" customFormat="false" ht="33.75" hidden="false" customHeight="true" outlineLevel="0" collapsed="false">
      <c r="A55" s="11" t="n">
        <v>48</v>
      </c>
      <c r="B55" s="22"/>
      <c r="C55" s="15"/>
      <c r="D55" s="14"/>
      <c r="E55" s="14"/>
      <c r="F55" s="14"/>
      <c r="G55" s="14"/>
      <c r="H55" s="14"/>
      <c r="I55" s="14"/>
      <c r="J55" s="15"/>
      <c r="K55" s="15"/>
      <c r="L55" s="16" t="str">
        <f aca="false">IF(OR($T55="",$U55="",$V55="",$W55=""),"",$T55+$U55+$V55+$W55)</f>
        <v/>
      </c>
      <c r="M55" s="16" t="str">
        <f aca="false">IF(OR($T55="",$U55="",$V55="",$W55=""),"",$T55+$U55+(6-$V55)+$W55)</f>
        <v/>
      </c>
      <c r="N55" s="17" t="str">
        <f aca="false">IF($B55="","",IF(OR($T55="",$U55="",$V55="",$W55="",$X55="",$Y55=""),"입력 미완성",IF(AND($L55&lt;13,$M55&lt;13),"D",IF(OR($X55=1,$Y55&lt;=2),"C",IF($L55&gt;$M55,"A","B")))))</f>
        <v/>
      </c>
      <c r="O55" s="18" t="str">
        <f aca="false">IF($N55="","",IF($N55="입력 미완성","",IF($N55="D","현재는 개선 대상 아님",IF($N55="C",IF($L55&gt;$M55,"자동화","AI 보조"),IF($L55&gt;$M55,"완전 자동화","AI 보조"))&amp;IF($N55&lt;&gt;"C","",IF($Y55=1,IF($X55=1," + 사람 승인 · 보안 검토 선행"," + 보안 검토 선행"),IF($Y55=2,IF($X55=1," + 사람 승인 · 내부 보안 승인"," + 내부 보안 승인")," + 사람 승인"))))))</f>
        <v/>
      </c>
      <c r="P55" s="19" t="str">
        <f aca="false">IF($N55="","",IF($N55="입력 미완성","여섯 칸을 모두 골라 주세요",IF($Z55="","선행 조건 없음 — 바로 착수 가능",LEFT($Z55,LEN($Z55)-3))))</f>
        <v/>
      </c>
      <c r="Q55" s="20" t="str">
        <f aca="false">IF(OR($J55="",$K55=""),"",ROUND($J55*$K55/60,1))</f>
        <v/>
      </c>
      <c r="R55" s="20" t="str">
        <f aca="false">IF(OR($Q55="",$N55="",$N55="입력 미완성",$N55="D"),"",ROUND($Q55*IF($N55="A",'작성법과 예시'!$C$77,IF($N55="B",'작성법과 예시'!$C$78,'작성법과 예시'!$C$79)),1))</f>
        <v/>
      </c>
      <c r="T55" s="0" t="str">
        <f aca="false">IFERROR(VALUE(LEFT($D55,1)),"")</f>
        <v/>
      </c>
      <c r="U55" s="0" t="str">
        <f aca="false">IFERROR(VALUE(LEFT($E55,1)),"")</f>
        <v/>
      </c>
      <c r="V55" s="0" t="str">
        <f aca="false">IFERROR(VALUE(LEFT($F55,1)),"")</f>
        <v/>
      </c>
      <c r="W55" s="0" t="str">
        <f aca="false">IFERROR(VALUE(LEFT($G55,1)),"")</f>
        <v/>
      </c>
      <c r="X55" s="0" t="str">
        <f aca="false">IFERROR(VALUE(LEFT($H55,1)),"")</f>
        <v/>
      </c>
      <c r="Y55" s="0" t="str">
        <f aca="false">IFERROR(VALUE(LEFT($I55,1)),"")</f>
        <v/>
      </c>
      <c r="Z55" s="0" t="str">
        <f aca="false">IF($N55="","",IF($N55="입력 미완성","",IF($Y55=1,"보안 검토 선행(외부 AI 사용 불가) / ",IF($Y55=2,"내부 보안 승인 필요 / ",""))&amp;IF($X55=1,"사람 최종 승인 필수 / ",IF($X55=2,"발송·제출 전 사람 검토 필수 / ",""))&amp;IF($W55&lt;=2,"입력 자료 디지털화 필요 / ",IF($W55=3,"입력 위치·양식 고정 필요 / ",""))&amp;IF($V55&lt;=2,"판단 기준 문서화 필요 / ",IF($V55=3,"예외 처리 규칙 정의 필요 / ",""))))</f>
        <v/>
      </c>
      <c r="AA55" s="0" t="str">
        <f aca="false">IF($N55="A",IF($Q55="",$L55,$Q55+1000)-ROW()/100000,"")</f>
        <v/>
      </c>
      <c r="AB55" s="0" t="str">
        <f aca="false">IF($N55="B",IF($Q55="",$M55,$Q55+1000)-ROW()/100000,"")</f>
        <v/>
      </c>
      <c r="AC55" s="0" t="str">
        <f aca="false">IF($N55="C",IF($Q55="",$L55,$Q55+1000)-ROW()/100000,"")</f>
        <v/>
      </c>
    </row>
    <row r="56" customFormat="false" ht="33.75" hidden="false" customHeight="true" outlineLevel="0" collapsed="false">
      <c r="A56" s="11" t="n">
        <v>49</v>
      </c>
      <c r="B56" s="22"/>
      <c r="C56" s="15"/>
      <c r="D56" s="14"/>
      <c r="E56" s="14"/>
      <c r="F56" s="14"/>
      <c r="G56" s="14"/>
      <c r="H56" s="14"/>
      <c r="I56" s="14"/>
      <c r="J56" s="15"/>
      <c r="K56" s="15"/>
      <c r="L56" s="16" t="str">
        <f aca="false">IF(OR($T56="",$U56="",$V56="",$W56=""),"",$T56+$U56+$V56+$W56)</f>
        <v/>
      </c>
      <c r="M56" s="16" t="str">
        <f aca="false">IF(OR($T56="",$U56="",$V56="",$W56=""),"",$T56+$U56+(6-$V56)+$W56)</f>
        <v/>
      </c>
      <c r="N56" s="17" t="str">
        <f aca="false">IF($B56="","",IF(OR($T56="",$U56="",$V56="",$W56="",$X56="",$Y56=""),"입력 미완성",IF(AND($L56&lt;13,$M56&lt;13),"D",IF(OR($X56=1,$Y56&lt;=2),"C",IF($L56&gt;$M56,"A","B")))))</f>
        <v/>
      </c>
      <c r="O56" s="18" t="str">
        <f aca="false">IF($N56="","",IF($N56="입력 미완성","",IF($N56="D","현재는 개선 대상 아님",IF($N56="C",IF($L56&gt;$M56,"자동화","AI 보조"),IF($L56&gt;$M56,"완전 자동화","AI 보조"))&amp;IF($N56&lt;&gt;"C","",IF($Y56=1,IF($X56=1," + 사람 승인 · 보안 검토 선행"," + 보안 검토 선행"),IF($Y56=2,IF($X56=1," + 사람 승인 · 내부 보안 승인"," + 내부 보안 승인")," + 사람 승인"))))))</f>
        <v/>
      </c>
      <c r="P56" s="19" t="str">
        <f aca="false">IF($N56="","",IF($N56="입력 미완성","여섯 칸을 모두 골라 주세요",IF($Z56="","선행 조건 없음 — 바로 착수 가능",LEFT($Z56,LEN($Z56)-3))))</f>
        <v/>
      </c>
      <c r="Q56" s="20" t="str">
        <f aca="false">IF(OR($J56="",$K56=""),"",ROUND($J56*$K56/60,1))</f>
        <v/>
      </c>
      <c r="R56" s="20" t="str">
        <f aca="false">IF(OR($Q56="",$N56="",$N56="입력 미완성",$N56="D"),"",ROUND($Q56*IF($N56="A",'작성법과 예시'!$C$77,IF($N56="B",'작성법과 예시'!$C$78,'작성법과 예시'!$C$79)),1))</f>
        <v/>
      </c>
      <c r="T56" s="0" t="str">
        <f aca="false">IFERROR(VALUE(LEFT($D56,1)),"")</f>
        <v/>
      </c>
      <c r="U56" s="0" t="str">
        <f aca="false">IFERROR(VALUE(LEFT($E56,1)),"")</f>
        <v/>
      </c>
      <c r="V56" s="0" t="str">
        <f aca="false">IFERROR(VALUE(LEFT($F56,1)),"")</f>
        <v/>
      </c>
      <c r="W56" s="0" t="str">
        <f aca="false">IFERROR(VALUE(LEFT($G56,1)),"")</f>
        <v/>
      </c>
      <c r="X56" s="0" t="str">
        <f aca="false">IFERROR(VALUE(LEFT($H56,1)),"")</f>
        <v/>
      </c>
      <c r="Y56" s="0" t="str">
        <f aca="false">IFERROR(VALUE(LEFT($I56,1)),"")</f>
        <v/>
      </c>
      <c r="Z56" s="0" t="str">
        <f aca="false">IF($N56="","",IF($N56="입력 미완성","",IF($Y56=1,"보안 검토 선행(외부 AI 사용 불가) / ",IF($Y56=2,"내부 보안 승인 필요 / ",""))&amp;IF($X56=1,"사람 최종 승인 필수 / ",IF($X56=2,"발송·제출 전 사람 검토 필수 / ",""))&amp;IF($W56&lt;=2,"입력 자료 디지털화 필요 / ",IF($W56=3,"입력 위치·양식 고정 필요 / ",""))&amp;IF($V56&lt;=2,"판단 기준 문서화 필요 / ",IF($V56=3,"예외 처리 규칙 정의 필요 / ",""))))</f>
        <v/>
      </c>
      <c r="AA56" s="0" t="str">
        <f aca="false">IF($N56="A",IF($Q56="",$L56,$Q56+1000)-ROW()/100000,"")</f>
        <v/>
      </c>
      <c r="AB56" s="0" t="str">
        <f aca="false">IF($N56="B",IF($Q56="",$M56,$Q56+1000)-ROW()/100000,"")</f>
        <v/>
      </c>
      <c r="AC56" s="0" t="str">
        <f aca="false">IF($N56="C",IF($Q56="",$L56,$Q56+1000)-ROW()/100000,"")</f>
        <v/>
      </c>
    </row>
    <row r="57" customFormat="false" ht="33.75" hidden="false" customHeight="true" outlineLevel="0" collapsed="false">
      <c r="A57" s="11" t="n">
        <v>50</v>
      </c>
      <c r="B57" s="22"/>
      <c r="C57" s="15"/>
      <c r="D57" s="14"/>
      <c r="E57" s="14"/>
      <c r="F57" s="14"/>
      <c r="G57" s="14"/>
      <c r="H57" s="14"/>
      <c r="I57" s="14"/>
      <c r="J57" s="15"/>
      <c r="K57" s="15"/>
      <c r="L57" s="16" t="str">
        <f aca="false">IF(OR($T57="",$U57="",$V57="",$W57=""),"",$T57+$U57+$V57+$W57)</f>
        <v/>
      </c>
      <c r="M57" s="16" t="str">
        <f aca="false">IF(OR($T57="",$U57="",$V57="",$W57=""),"",$T57+$U57+(6-$V57)+$W57)</f>
        <v/>
      </c>
      <c r="N57" s="17" t="str">
        <f aca="false">IF($B57="","",IF(OR($T57="",$U57="",$V57="",$W57="",$X57="",$Y57=""),"입력 미완성",IF(AND($L57&lt;13,$M57&lt;13),"D",IF(OR($X57=1,$Y57&lt;=2),"C",IF($L57&gt;$M57,"A","B")))))</f>
        <v/>
      </c>
      <c r="O57" s="18" t="str">
        <f aca="false">IF($N57="","",IF($N57="입력 미완성","",IF($N57="D","현재는 개선 대상 아님",IF($N57="C",IF($L57&gt;$M57,"자동화","AI 보조"),IF($L57&gt;$M57,"완전 자동화","AI 보조"))&amp;IF($N57&lt;&gt;"C","",IF($Y57=1,IF($X57=1," + 사람 승인 · 보안 검토 선행"," + 보안 검토 선행"),IF($Y57=2,IF($X57=1," + 사람 승인 · 내부 보안 승인"," + 내부 보안 승인")," + 사람 승인"))))))</f>
        <v/>
      </c>
      <c r="P57" s="19" t="str">
        <f aca="false">IF($N57="","",IF($N57="입력 미완성","여섯 칸을 모두 골라 주세요",IF($Z57="","선행 조건 없음 — 바로 착수 가능",LEFT($Z57,LEN($Z57)-3))))</f>
        <v/>
      </c>
      <c r="Q57" s="20" t="str">
        <f aca="false">IF(OR($J57="",$K57=""),"",ROUND($J57*$K57/60,1))</f>
        <v/>
      </c>
      <c r="R57" s="20" t="str">
        <f aca="false">IF(OR($Q57="",$N57="",$N57="입력 미완성",$N57="D"),"",ROUND($Q57*IF($N57="A",'작성법과 예시'!$C$77,IF($N57="B",'작성법과 예시'!$C$78,'작성법과 예시'!$C$79)),1))</f>
        <v/>
      </c>
      <c r="T57" s="0" t="str">
        <f aca="false">IFERROR(VALUE(LEFT($D57,1)),"")</f>
        <v/>
      </c>
      <c r="U57" s="0" t="str">
        <f aca="false">IFERROR(VALUE(LEFT($E57,1)),"")</f>
        <v/>
      </c>
      <c r="V57" s="0" t="str">
        <f aca="false">IFERROR(VALUE(LEFT($F57,1)),"")</f>
        <v/>
      </c>
      <c r="W57" s="0" t="str">
        <f aca="false">IFERROR(VALUE(LEFT($G57,1)),"")</f>
        <v/>
      </c>
      <c r="X57" s="0" t="str">
        <f aca="false">IFERROR(VALUE(LEFT($H57,1)),"")</f>
        <v/>
      </c>
      <c r="Y57" s="0" t="str">
        <f aca="false">IFERROR(VALUE(LEFT($I57,1)),"")</f>
        <v/>
      </c>
      <c r="Z57" s="0" t="str">
        <f aca="false">IF($N57="","",IF($N57="입력 미완성","",IF($Y57=1,"보안 검토 선행(외부 AI 사용 불가) / ",IF($Y57=2,"내부 보안 승인 필요 / ",""))&amp;IF($X57=1,"사람 최종 승인 필수 / ",IF($X57=2,"발송·제출 전 사람 검토 필수 / ",""))&amp;IF($W57&lt;=2,"입력 자료 디지털화 필요 / ",IF($W57=3,"입력 위치·양식 고정 필요 / ",""))&amp;IF($V57&lt;=2,"판단 기준 문서화 필요 / ",IF($V57=3,"예외 처리 규칙 정의 필요 / ",""))))</f>
        <v/>
      </c>
      <c r="AA57" s="0" t="str">
        <f aca="false">IF($N57="A",IF($Q57="",$L57,$Q57+1000)-ROW()/100000,"")</f>
        <v/>
      </c>
      <c r="AB57" s="0" t="str">
        <f aca="false">IF($N57="B",IF($Q57="",$M57,$Q57+1000)-ROW()/100000,"")</f>
        <v/>
      </c>
      <c r="AC57" s="0" t="str">
        <f aca="false">IF($N57="C",IF($Q57="",$L57,$Q57+1000)-ROW()/100000,"")</f>
        <v/>
      </c>
    </row>
  </sheetData>
  <sheetProtection sheet="true" formatCells="false" formatColumns="false" formatRows="false"/>
  <mergeCells count="5">
    <mergeCell ref="B1:R1"/>
    <mergeCell ref="B2:R2"/>
    <mergeCell ref="B4:R4"/>
    <mergeCell ref="B5:R5"/>
    <mergeCell ref="B6:R6"/>
  </mergeCells>
  <conditionalFormatting sqref="N8:N57">
    <cfRule type="expression" priority="2" aboveAverage="0" equalAverage="0" bottom="0" percent="0" rank="0" text="" dxfId="0">
      <formula>EXACT($N8,"A")</formula>
    </cfRule>
    <cfRule type="expression" priority="3" aboveAverage="0" equalAverage="0" bottom="0" percent="0" rank="0" text="" dxfId="1">
      <formula>EXACT($N8,"B")</formula>
    </cfRule>
    <cfRule type="expression" priority="4" aboveAverage="0" equalAverage="0" bottom="0" percent="0" rank="0" text="" dxfId="2">
      <formula>EXACT($N8,"C")</formula>
    </cfRule>
    <cfRule type="expression" priority="5" aboveAverage="0" equalAverage="0" bottom="0" percent="0" rank="0" text="" dxfId="3">
      <formula>EXACT($N8,"D")</formula>
    </cfRule>
    <cfRule type="expression" priority="6" aboveAverage="0" equalAverage="0" bottom="0" percent="0" rank="0" text="" dxfId="4">
      <formula>EXACT($N8,"입력 미완성")</formula>
    </cfRule>
  </conditionalFormatting>
  <dataValidations count="7">
    <dataValidation allowBlank="true" error="직접 입력하지 마시고 칸 오른쪽 화살표를 눌러 목록에서 선택해 주세요." errorStyle="stop" errorTitle="목록에서 골라 주세요" operator="between" prompt="칸 오른쪽 화살표를 눌러 선택하세요." promptTitle="선택" showDropDown="false" showErrorMessage="true" showInputMessage="true" sqref="D8:D57" type="list">
      <formula1>'작성법과 예시'!$C$19:$C$23</formula1>
      <formula2>0</formula2>
    </dataValidation>
    <dataValidation allowBlank="true" error="직접 입력하지 마시고 칸 오른쪽 화살표를 눌러 목록에서 선택해 주세요." errorStyle="stop" errorTitle="목록에서 골라 주세요" operator="between" prompt="칸 오른쪽 화살표를 눌러 선택하세요." promptTitle="선택" showDropDown="false" showErrorMessage="true" showInputMessage="true" sqref="E8:E57" type="list">
      <formula1>'작성법과 예시'!$C$26:$C$30</formula1>
      <formula2>0</formula2>
    </dataValidation>
    <dataValidation allowBlank="true" error="직접 입력하지 마시고 칸 오른쪽 화살표를 눌러 목록에서 선택해 주세요." errorStyle="stop" errorTitle="목록에서 골라 주세요" operator="between" prompt="칸 오른쪽 화살표를 눌러 선택하세요." promptTitle="선택" showDropDown="false" showErrorMessage="true" showInputMessage="true" sqref="F8:F57" type="list">
      <formula1>'작성법과 예시'!$C$33:$C$37</formula1>
      <formula2>0</formula2>
    </dataValidation>
    <dataValidation allowBlank="true" error="직접 입력하지 마시고 칸 오른쪽 화살표를 눌러 목록에서 선택해 주세요." errorStyle="stop" errorTitle="목록에서 골라 주세요" operator="between" prompt="칸 오른쪽 화살표를 눌러 선택하세요." promptTitle="선택" showDropDown="false" showErrorMessage="true" showInputMessage="true" sqref="G8:G57" type="list">
      <formula1>'작성법과 예시'!$C$40:$C$44</formula1>
      <formula2>0</formula2>
    </dataValidation>
    <dataValidation allowBlank="true" error="직접 입력하지 마시고 칸 오른쪽 화살표를 눌러 목록에서 선택해 주세요." errorStyle="stop" errorTitle="목록에서 골라 주세요" operator="between" prompt="칸 오른쪽 화살표를 눌러 선택하세요." promptTitle="선택" showDropDown="false" showErrorMessage="true" showInputMessage="true" sqref="H8:H57" type="list">
      <formula1>'작성법과 예시'!$C$47:$C$51</formula1>
      <formula2>0</formula2>
    </dataValidation>
    <dataValidation allowBlank="true" error="직접 입력하지 마시고 칸 오른쪽 화살표를 눌러 목록에서 선택해 주세요." errorStyle="stop" errorTitle="목록에서 골라 주세요" operator="between" prompt="칸 오른쪽 화살표를 눌러 선택하세요." promptTitle="선택" showDropDown="false" showErrorMessage="true" showInputMessage="true" sqref="I8:I57" type="list">
      <formula1>'작성법과 예시'!$C$54:$C$58</formula1>
      <formula2>0</formula2>
    </dataValidation>
    <dataValidation allowBlank="true" error="0 이상의 숫자를 입력해 주세요." errorStyle="stop" errorTitle="숫자만 입력" operator="greaterThanOrEqual" showDropDown="false" showErrorMessage="true" showInputMessage="false" sqref="J8:K57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Z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7"/>
    <col collapsed="false" customWidth="true" hidden="false" outlineLevel="0" max="3" min="3" style="0" width="34"/>
    <col collapsed="false" customWidth="true" hidden="false" outlineLevel="0" max="4" min="4" style="0" width="15"/>
    <col collapsed="false" customWidth="true" hidden="false" outlineLevel="0" max="6" min="5" style="0" width="14"/>
    <col collapsed="false" customWidth="true" hidden="false" outlineLevel="0" max="7" min="7" style="0" width="44"/>
    <col collapsed="false" customWidth="true" hidden="false" outlineLevel="0" max="8" min="8" style="0" width="3"/>
    <col collapsed="false" customWidth="true" hidden="true" outlineLevel="0" max="26" min="26" style="0" width="13"/>
  </cols>
  <sheetData>
    <row r="1" customFormat="false" ht="30" hidden="false" customHeight="true" outlineLevel="0" collapsed="false">
      <c r="B1" s="23" t="s">
        <v>32</v>
      </c>
      <c r="C1" s="23"/>
      <c r="D1" s="23"/>
      <c r="E1" s="23"/>
      <c r="F1" s="23"/>
      <c r="G1" s="23"/>
    </row>
    <row r="2" customFormat="false" ht="18" hidden="false" customHeight="true" outlineLevel="0" collapsed="false">
      <c r="B2" s="24" t="s">
        <v>33</v>
      </c>
      <c r="C2" s="24"/>
      <c r="D2" s="24"/>
      <c r="E2" s="24"/>
      <c r="F2" s="24"/>
      <c r="G2" s="24"/>
    </row>
    <row r="4" customFormat="false" ht="24" hidden="false" customHeight="true" outlineLevel="0" collapsed="false">
      <c r="B4" s="25" t="s">
        <v>34</v>
      </c>
      <c r="C4" s="25"/>
      <c r="D4" s="26"/>
      <c r="E4" s="26"/>
      <c r="F4" s="26"/>
      <c r="G4" s="26"/>
    </row>
    <row r="5" customFormat="false" ht="21" hidden="false" customHeight="true" outlineLevel="0" collapsed="false">
      <c r="B5" s="27" t="s">
        <v>35</v>
      </c>
      <c r="C5" s="27"/>
      <c r="D5" s="28" t="n">
        <f aca="false">COUNTA('업무 진단표'!$B$8:$B$57)</f>
        <v>1</v>
      </c>
      <c r="E5" s="29" t="s">
        <v>36</v>
      </c>
      <c r="F5" s="29"/>
      <c r="G5" s="29"/>
    </row>
    <row r="6" customFormat="false" ht="21" hidden="false" customHeight="true" outlineLevel="0" collapsed="false">
      <c r="B6" s="30" t="s">
        <v>37</v>
      </c>
      <c r="C6" s="30"/>
      <c r="D6" s="31" t="n">
        <f aca="false">COUNTIF('업무 진단표'!$N$8:$N$57,"A")</f>
        <v>1</v>
      </c>
      <c r="E6" s="29" t="s">
        <v>38</v>
      </c>
      <c r="F6" s="29"/>
      <c r="G6" s="29"/>
    </row>
    <row r="7" customFormat="false" ht="21" hidden="false" customHeight="true" outlineLevel="0" collapsed="false">
      <c r="B7" s="32" t="s">
        <v>39</v>
      </c>
      <c r="C7" s="32"/>
      <c r="D7" s="33" t="n">
        <f aca="false">COUNTIF('업무 진단표'!$N$8:$N$57,"B")</f>
        <v>0</v>
      </c>
      <c r="E7" s="34" t="s">
        <v>40</v>
      </c>
      <c r="F7" s="34"/>
      <c r="G7" s="34"/>
    </row>
    <row r="8" customFormat="false" ht="21" hidden="false" customHeight="true" outlineLevel="0" collapsed="false">
      <c r="B8" s="35" t="s">
        <v>41</v>
      </c>
      <c r="C8" s="35"/>
      <c r="D8" s="36" t="n">
        <f aca="false">COUNTIF('업무 진단표'!$N$8:$N$57,"C")</f>
        <v>0</v>
      </c>
      <c r="E8" s="29" t="s">
        <v>42</v>
      </c>
      <c r="F8" s="29"/>
      <c r="G8" s="29"/>
    </row>
    <row r="9" customFormat="false" ht="21" hidden="false" customHeight="true" outlineLevel="0" collapsed="false">
      <c r="B9" s="37" t="s">
        <v>43</v>
      </c>
      <c r="C9" s="37"/>
      <c r="D9" s="38" t="n">
        <f aca="false">COUNTIF('업무 진단표'!$N$8:$N$57,"D")</f>
        <v>0</v>
      </c>
      <c r="E9" s="29" t="s">
        <v>44</v>
      </c>
      <c r="F9" s="29"/>
      <c r="G9" s="29"/>
    </row>
    <row r="10" customFormat="false" ht="21" hidden="false" customHeight="true" outlineLevel="0" collapsed="false">
      <c r="B10" s="39" t="s">
        <v>45</v>
      </c>
      <c r="C10" s="39"/>
      <c r="D10" s="40" t="n">
        <f aca="false">COUNTIF('업무 진단표'!$N$8:$N$57,"입력 미완성")</f>
        <v>0</v>
      </c>
      <c r="E10" s="29" t="s">
        <v>46</v>
      </c>
      <c r="F10" s="29"/>
      <c r="G10" s="29"/>
    </row>
    <row r="12" customFormat="false" ht="21" hidden="false" customHeight="true" outlineLevel="0" collapsed="false">
      <c r="B12" s="27" t="s">
        <v>47</v>
      </c>
      <c r="C12" s="27"/>
      <c r="D12" s="41" t="n">
        <f aca="false">IFERROR(SUM('업무 진단표'!$Q$8:$Q$57),0)</f>
        <v>41.7</v>
      </c>
      <c r="E12" s="34" t="s">
        <v>48</v>
      </c>
      <c r="F12" s="34"/>
      <c r="G12" s="34"/>
    </row>
    <row r="13" customFormat="false" ht="21" hidden="false" customHeight="true" outlineLevel="0" collapsed="false">
      <c r="B13" s="42" t="s">
        <v>49</v>
      </c>
      <c r="C13" s="42"/>
      <c r="D13" s="43" t="n">
        <f aca="false">IFERROR(SUM('업무 진단표'!$R$8:$R$57),0)</f>
        <v>29.2</v>
      </c>
      <c r="E13" s="29" t="s">
        <v>50</v>
      </c>
      <c r="F13" s="29"/>
      <c r="G13" s="29"/>
    </row>
    <row r="15" customFormat="false" ht="24" hidden="false" customHeight="true" outlineLevel="0" collapsed="false">
      <c r="B15" s="25" t="s">
        <v>51</v>
      </c>
      <c r="C15" s="25"/>
      <c r="D15" s="44" t="s">
        <v>52</v>
      </c>
      <c r="E15" s="44"/>
      <c r="F15" s="44"/>
      <c r="G15" s="44"/>
    </row>
    <row r="16" customFormat="false" ht="31.5" hidden="false" customHeight="true" outlineLevel="0" collapsed="false">
      <c r="B16" s="45" t="str">
        <f aca="false">"총 "&amp;$D$5&amp;"개 업무를 진단한 결과, 자동화 우선 "&amp;$D$6&amp;"건, AI 보조 우선 "&amp;$D$7&amp;"건, 사람 승인 필수 "&amp;$D$8&amp;"건, 현재 비추천 "&amp;$D$9&amp;"건입니다. "&amp;IF($D$12=0,"","입력된 업무의 연간 투입 시간은 약 "&amp;TEXT($D$12,"#,##0")&amp;"시간이며, 파일럿 가정 절감률을 적용한 시뮬레이션 결과는 약 "&amp;TEXT($D$13,"#,##0")&amp;"시간입니다(측정값이 아닌 가정 계산). ")&amp;"우선 착수 권고 1순위는 ‘"&amp;$C$21&amp;"’이며, 착수 전 필요한 조치는 다음과 같습니다: "&amp;$G$21&amp;"."</f>
        <v>총 1개 업무를 진단한 결과, 자동화 우선 1건, AI 보조 우선 0건, 사람 승인 필수 0건, 현재 비추천 0건입니다. 입력된 업무의 연간 투입 시간은 약 42시간이며, 파일럿 가정 절감률을 적용한 시뮬레이션 결과는 약 29시간입니다(측정값이 아닌 가정 계산). 우선 착수 권고 1순위는 ‘(예시) 업계·경쟁사 뉴스 스크랩 — 지우고 우리 업무를 적으세요’이며, 착수 전 필요한 조치는 다음과 같습니다: 선행 조건 없음 — 바로 착수 가능.</v>
      </c>
      <c r="C16" s="45"/>
      <c r="D16" s="45"/>
      <c r="E16" s="45"/>
      <c r="F16" s="45"/>
      <c r="G16" s="45"/>
    </row>
    <row r="17" customFormat="false" ht="31.5" hidden="false" customHeight="true" outlineLevel="0" collapsed="false">
      <c r="B17" s="45"/>
      <c r="C17" s="45"/>
      <c r="D17" s="45"/>
      <c r="E17" s="45"/>
      <c r="F17" s="45"/>
      <c r="G17" s="45"/>
    </row>
    <row r="19" customFormat="false" ht="24" hidden="false" customHeight="true" outlineLevel="0" collapsed="false">
      <c r="B19" s="25" t="s">
        <v>53</v>
      </c>
      <c r="C19" s="25"/>
      <c r="D19" s="44" t="s">
        <v>54</v>
      </c>
      <c r="E19" s="44"/>
      <c r="F19" s="44"/>
      <c r="G19" s="44"/>
    </row>
    <row r="20" customFormat="false" ht="19.5" hidden="false" customHeight="true" outlineLevel="0" collapsed="false">
      <c r="B20" s="46" t="s">
        <v>55</v>
      </c>
      <c r="C20" s="46" t="s">
        <v>7</v>
      </c>
      <c r="D20" s="46" t="s">
        <v>56</v>
      </c>
      <c r="E20" s="46" t="s">
        <v>57</v>
      </c>
      <c r="F20" s="46" t="s">
        <v>47</v>
      </c>
      <c r="G20" s="46" t="s">
        <v>58</v>
      </c>
    </row>
    <row r="21" customFormat="false" ht="25.5" hidden="false" customHeight="true" outlineLevel="0" collapsed="false">
      <c r="B21" s="47" t="n">
        <v>1</v>
      </c>
      <c r="C21" s="48" t="str">
        <f aca="false">IF($Z$21="","해당 없음",INDEX('업무 진단표'!$B$8:$B$57,$Z$21))</f>
        <v>(예시) 업계·경쟁사 뉴스 스크랩 — 지우고 우리 업무를 적으세요</v>
      </c>
      <c r="D21" s="49" t="str">
        <f aca="false">IF($Z$21="","",IF(INDEX('업무 진단표'!$C$8:$C$57,$Z$21)="","—",INDEX('업무 진단표'!$C$8:$C$57,$Z$21)))</f>
        <v>마케팅</v>
      </c>
      <c r="E21" s="50" t="n">
        <f aca="false">IF($Z$21="","",INDEX('업무 진단표'!$L$8:$L$57,$Z$21))</f>
        <v>16</v>
      </c>
      <c r="F21" s="51" t="n">
        <f aca="false">IF($Z$21="","",IF(INDEX('업무 진단표'!$Q$8:$Q$57,$Z$21)="","미입력",INDEX('업무 진단표'!$Q$8:$Q$57,$Z$21)))</f>
        <v>41.7</v>
      </c>
      <c r="G21" s="52" t="str">
        <f aca="false">IF($Z$21="","",INDEX('업무 진단표'!$P$8:$P$57,$Z$21))</f>
        <v>선행 조건 없음 — 바로 착수 가능</v>
      </c>
      <c r="Z21" s="21" t="n">
        <f aca="false">IFERROR(MATCH(LARGE('업무 진단표'!$AA$8:$AA$57,1),'업무 진단표'!$AA$8:$AA$57,0),"")</f>
        <v>1</v>
      </c>
    </row>
    <row r="22" customFormat="false" ht="25.5" hidden="false" customHeight="true" outlineLevel="0" collapsed="false">
      <c r="B22" s="47" t="n">
        <v>2</v>
      </c>
      <c r="C22" s="48" t="str">
        <f aca="false">IF($Z$22="","해당 없음",INDEX('업무 진단표'!$B$8:$B$57,$Z$22))</f>
        <v>해당 없음</v>
      </c>
      <c r="D22" s="49" t="str">
        <f aca="false">IF($Z$22="","",IF(INDEX('업무 진단표'!$C$8:$C$57,$Z$22)="","—",INDEX('업무 진단표'!$C$8:$C$57,$Z$22)))</f>
        <v/>
      </c>
      <c r="E22" s="50" t="str">
        <f aca="false">IF($Z$22="","",INDEX('업무 진단표'!$L$8:$L$57,$Z$22))</f>
        <v/>
      </c>
      <c r="F22" s="51" t="str">
        <f aca="false">IF($Z$22="","",IF(INDEX('업무 진단표'!$Q$8:$Q$57,$Z$22)="","미입력",INDEX('업무 진단표'!$Q$8:$Q$57,$Z$22)))</f>
        <v/>
      </c>
      <c r="G22" s="52" t="str">
        <f aca="false">IF($Z$22="","",INDEX('업무 진단표'!$P$8:$P$57,$Z$22))</f>
        <v/>
      </c>
      <c r="Z22" s="0" t="str">
        <f aca="false">IFERROR(MATCH(LARGE('업무 진단표'!$AA$8:$AA$57,2),'업무 진단표'!$AA$8:$AA$57,0),"")</f>
        <v/>
      </c>
    </row>
    <row r="23" customFormat="false" ht="25.5" hidden="false" customHeight="true" outlineLevel="0" collapsed="false">
      <c r="B23" s="47" t="n">
        <v>3</v>
      </c>
      <c r="C23" s="48" t="str">
        <f aca="false">IF($Z$23="","해당 없음",INDEX('업무 진단표'!$B$8:$B$57,$Z$23))</f>
        <v>해당 없음</v>
      </c>
      <c r="D23" s="49" t="str">
        <f aca="false">IF($Z$23="","",IF(INDEX('업무 진단표'!$C$8:$C$57,$Z$23)="","—",INDEX('업무 진단표'!$C$8:$C$57,$Z$23)))</f>
        <v/>
      </c>
      <c r="E23" s="50" t="str">
        <f aca="false">IF($Z$23="","",INDEX('업무 진단표'!$L$8:$L$57,$Z$23))</f>
        <v/>
      </c>
      <c r="F23" s="51" t="str">
        <f aca="false">IF($Z$23="","",IF(INDEX('업무 진단표'!$Q$8:$Q$57,$Z$23)="","미입력",INDEX('업무 진단표'!$Q$8:$Q$57,$Z$23)))</f>
        <v/>
      </c>
      <c r="G23" s="52" t="str">
        <f aca="false">IF($Z$23="","",INDEX('업무 진단표'!$P$8:$P$57,$Z$23))</f>
        <v/>
      </c>
      <c r="Z23" s="0" t="str">
        <f aca="false">IFERROR(MATCH(LARGE('업무 진단표'!$AA$8:$AA$57,3),'업무 진단표'!$AA$8:$AA$57,0),"")</f>
        <v/>
      </c>
    </row>
    <row r="24" customFormat="false" ht="30" hidden="false" customHeight="true" outlineLevel="0" collapsed="false">
      <c r="B24" s="53" t="s">
        <v>59</v>
      </c>
      <c r="C24" s="53"/>
      <c r="D24" s="53"/>
      <c r="E24" s="53"/>
      <c r="F24" s="53"/>
      <c r="G24" s="53"/>
    </row>
    <row r="26" customFormat="false" ht="24" hidden="false" customHeight="true" outlineLevel="0" collapsed="false">
      <c r="B26" s="54" t="s">
        <v>60</v>
      </c>
      <c r="C26" s="54"/>
      <c r="D26" s="44" t="s">
        <v>61</v>
      </c>
      <c r="E26" s="44"/>
      <c r="F26" s="44"/>
      <c r="G26" s="44"/>
    </row>
    <row r="27" customFormat="false" ht="19.5" hidden="false" customHeight="true" outlineLevel="0" collapsed="false">
      <c r="B27" s="46" t="s">
        <v>55</v>
      </c>
      <c r="C27" s="46" t="s">
        <v>7</v>
      </c>
      <c r="D27" s="46" t="s">
        <v>56</v>
      </c>
      <c r="E27" s="55" t="s">
        <v>62</v>
      </c>
      <c r="F27" s="46" t="s">
        <v>47</v>
      </c>
      <c r="G27" s="46" t="s">
        <v>58</v>
      </c>
    </row>
    <row r="28" customFormat="false" ht="25.5" hidden="false" customHeight="true" outlineLevel="0" collapsed="false">
      <c r="B28" s="56" t="n">
        <v>1</v>
      </c>
      <c r="C28" s="48" t="str">
        <f aca="false">IF($Z$28="","해당 없음",INDEX('업무 진단표'!$B$8:$B$57,$Z$28))</f>
        <v>해당 없음</v>
      </c>
      <c r="D28" s="49" t="str">
        <f aca="false">IF($Z$28="","",IF(INDEX('업무 진단표'!$C$8:$C$57,$Z$28)="","—",INDEX('업무 진단표'!$C$8:$C$57,$Z$28)))</f>
        <v/>
      </c>
      <c r="E28" s="57" t="str">
        <f aca="false">IF($Z$28="","",INDEX('업무 진단표'!$M$8:$M$57,$Z$28))</f>
        <v/>
      </c>
      <c r="F28" s="51" t="str">
        <f aca="false">IF($Z$28="","",IF(INDEX('업무 진단표'!$Q$8:$Q$57,$Z$28)="","미입력",INDEX('업무 진단표'!$Q$8:$Q$57,$Z$28)))</f>
        <v/>
      </c>
      <c r="G28" s="52" t="str">
        <f aca="false">IF($Z$28="","",INDEX('업무 진단표'!$P$8:$P$57,$Z$28))</f>
        <v/>
      </c>
      <c r="Z28" s="0" t="str">
        <f aca="false">IFERROR(MATCH(LARGE('업무 진단표'!$AB$8:$AB$57,1),'업무 진단표'!$AB$8:$AB$57,0),"")</f>
        <v/>
      </c>
    </row>
    <row r="29" customFormat="false" ht="25.5" hidden="false" customHeight="true" outlineLevel="0" collapsed="false">
      <c r="B29" s="56" t="n">
        <v>2</v>
      </c>
      <c r="C29" s="48" t="str">
        <f aca="false">IF($Z$29="","해당 없음",INDEX('업무 진단표'!$B$8:$B$57,$Z$29))</f>
        <v>해당 없음</v>
      </c>
      <c r="D29" s="49" t="str">
        <f aca="false">IF($Z$29="","",IF(INDEX('업무 진단표'!$C$8:$C$57,$Z$29)="","—",INDEX('업무 진단표'!$C$8:$C$57,$Z$29)))</f>
        <v/>
      </c>
      <c r="E29" s="57" t="str">
        <f aca="false">IF($Z$29="","",INDEX('업무 진단표'!$M$8:$M$57,$Z$29))</f>
        <v/>
      </c>
      <c r="F29" s="51" t="str">
        <f aca="false">IF($Z$29="","",IF(INDEX('업무 진단표'!$Q$8:$Q$57,$Z$29)="","미입력",INDEX('업무 진단표'!$Q$8:$Q$57,$Z$29)))</f>
        <v/>
      </c>
      <c r="G29" s="52" t="str">
        <f aca="false">IF($Z$29="","",INDEX('업무 진단표'!$P$8:$P$57,$Z$29))</f>
        <v/>
      </c>
      <c r="Z29" s="0" t="str">
        <f aca="false">IFERROR(MATCH(LARGE('업무 진단표'!$AB$8:$AB$57,2),'업무 진단표'!$AB$8:$AB$57,0),"")</f>
        <v/>
      </c>
    </row>
    <row r="30" customFormat="false" ht="25.5" hidden="false" customHeight="true" outlineLevel="0" collapsed="false">
      <c r="B30" s="56" t="n">
        <v>3</v>
      </c>
      <c r="C30" s="48" t="str">
        <f aca="false">IF($Z$30="","해당 없음",INDEX('업무 진단표'!$B$8:$B$57,$Z$30))</f>
        <v>해당 없음</v>
      </c>
      <c r="D30" s="49" t="str">
        <f aca="false">IF($Z$30="","",IF(INDEX('업무 진단표'!$C$8:$C$57,$Z$30)="","—",INDEX('업무 진단표'!$C$8:$C$57,$Z$30)))</f>
        <v/>
      </c>
      <c r="E30" s="57" t="str">
        <f aca="false">IF($Z$30="","",INDEX('업무 진단표'!$M$8:$M$57,$Z$30))</f>
        <v/>
      </c>
      <c r="F30" s="51" t="str">
        <f aca="false">IF($Z$30="","",IF(INDEX('업무 진단표'!$Q$8:$Q$57,$Z$30)="","미입력",INDEX('업무 진단표'!$Q$8:$Q$57,$Z$30)))</f>
        <v/>
      </c>
      <c r="G30" s="52" t="str">
        <f aca="false">IF($Z$30="","",INDEX('업무 진단표'!$P$8:$P$57,$Z$30))</f>
        <v/>
      </c>
      <c r="Z30" s="0" t="str">
        <f aca="false">IFERROR(MATCH(LARGE('업무 진단표'!$AB$8:$AB$57,3),'업무 진단표'!$AB$8:$AB$57,0),"")</f>
        <v/>
      </c>
    </row>
    <row r="31" customFormat="false" ht="30" hidden="false" customHeight="true" outlineLevel="0" collapsed="false">
      <c r="B31" s="53" t="s">
        <v>63</v>
      </c>
      <c r="C31" s="53"/>
      <c r="D31" s="53"/>
      <c r="E31" s="53"/>
      <c r="F31" s="53"/>
      <c r="G31" s="53"/>
    </row>
    <row r="33" customFormat="false" ht="24" hidden="false" customHeight="true" outlineLevel="0" collapsed="false">
      <c r="B33" s="25" t="s">
        <v>64</v>
      </c>
      <c r="C33" s="25"/>
      <c r="D33" s="44" t="s">
        <v>65</v>
      </c>
      <c r="E33" s="44"/>
      <c r="F33" s="44"/>
      <c r="G33" s="44"/>
    </row>
    <row r="34" customFormat="false" ht="19.5" hidden="false" customHeight="true" outlineLevel="0" collapsed="false">
      <c r="B34" s="46" t="s">
        <v>55</v>
      </c>
      <c r="C34" s="46" t="s">
        <v>7</v>
      </c>
      <c r="D34" s="46" t="s">
        <v>56</v>
      </c>
      <c r="E34" s="46" t="s">
        <v>20</v>
      </c>
      <c r="F34" s="46" t="s">
        <v>47</v>
      </c>
      <c r="G34" s="46" t="s">
        <v>58</v>
      </c>
    </row>
    <row r="35" customFormat="false" ht="25.5" hidden="false" customHeight="true" outlineLevel="0" collapsed="false">
      <c r="B35" s="58" t="n">
        <v>1</v>
      </c>
      <c r="C35" s="48" t="str">
        <f aca="false">IF($Z$35="","해당 없음",INDEX('업무 진단표'!$B$8:$B$57,$Z$35))</f>
        <v>해당 없음</v>
      </c>
      <c r="D35" s="49" t="str">
        <f aca="false">IF($Z$35="","",IF(INDEX('업무 진단표'!$C$8:$C$57,$Z$35)="","—",INDEX('업무 진단표'!$C$8:$C$57,$Z$35)))</f>
        <v/>
      </c>
      <c r="E35" s="59" t="str">
        <f aca="false">IF($Z$35="","",INDEX('업무 진단표'!$O$8:$O$57,$Z$35))</f>
        <v/>
      </c>
      <c r="F35" s="51" t="str">
        <f aca="false">IF($Z$35="","",IF(INDEX('업무 진단표'!$Q$8:$Q$57,$Z$35)="","미입력",INDEX('업무 진단표'!$Q$8:$Q$57,$Z$35)))</f>
        <v/>
      </c>
      <c r="G35" s="52" t="str">
        <f aca="false">IF($Z$35="","",INDEX('업무 진단표'!$P$8:$P$57,$Z$35))</f>
        <v/>
      </c>
      <c r="Z35" s="0" t="str">
        <f aca="false">IFERROR(MATCH(LARGE('업무 진단표'!$AC$8:$AC$57,1),'업무 진단표'!$AC$8:$AC$57,0),"")</f>
        <v/>
      </c>
    </row>
    <row r="36" customFormat="false" ht="25.5" hidden="false" customHeight="true" outlineLevel="0" collapsed="false">
      <c r="B36" s="58" t="n">
        <v>2</v>
      </c>
      <c r="C36" s="48" t="str">
        <f aca="false">IF($Z$36="","해당 없음",INDEX('업무 진단표'!$B$8:$B$57,$Z$36))</f>
        <v>해당 없음</v>
      </c>
      <c r="D36" s="49" t="str">
        <f aca="false">IF($Z$36="","",IF(INDEX('업무 진단표'!$C$8:$C$57,$Z$36)="","—",INDEX('업무 진단표'!$C$8:$C$57,$Z$36)))</f>
        <v/>
      </c>
      <c r="E36" s="59" t="str">
        <f aca="false">IF($Z$36="","",INDEX('업무 진단표'!$O$8:$O$57,$Z$36))</f>
        <v/>
      </c>
      <c r="F36" s="51" t="str">
        <f aca="false">IF($Z$36="","",IF(INDEX('업무 진단표'!$Q$8:$Q$57,$Z$36)="","미입력",INDEX('업무 진단표'!$Q$8:$Q$57,$Z$36)))</f>
        <v/>
      </c>
      <c r="G36" s="52" t="str">
        <f aca="false">IF($Z$36="","",INDEX('업무 진단표'!$P$8:$P$57,$Z$36))</f>
        <v/>
      </c>
      <c r="Z36" s="0" t="str">
        <f aca="false">IFERROR(MATCH(LARGE('업무 진단표'!$AC$8:$AC$57,2),'업무 진단표'!$AC$8:$AC$57,0),"")</f>
        <v/>
      </c>
    </row>
    <row r="37" customFormat="false" ht="25.5" hidden="false" customHeight="true" outlineLevel="0" collapsed="false">
      <c r="B37" s="58" t="n">
        <v>3</v>
      </c>
      <c r="C37" s="48" t="str">
        <f aca="false">IF($Z$37="","해당 없음",INDEX('업무 진단표'!$B$8:$B$57,$Z$37))</f>
        <v>해당 없음</v>
      </c>
      <c r="D37" s="49" t="str">
        <f aca="false">IF($Z$37="","",IF(INDEX('업무 진단표'!$C$8:$C$57,$Z$37)="","—",INDEX('업무 진단표'!$C$8:$C$57,$Z$37)))</f>
        <v/>
      </c>
      <c r="E37" s="59" t="str">
        <f aca="false">IF($Z$37="","",INDEX('업무 진단표'!$O$8:$O$57,$Z$37))</f>
        <v/>
      </c>
      <c r="F37" s="51" t="str">
        <f aca="false">IF($Z$37="","",IF(INDEX('업무 진단표'!$Q$8:$Q$57,$Z$37)="","미입력",INDEX('업무 진단표'!$Q$8:$Q$57,$Z$37)))</f>
        <v/>
      </c>
      <c r="G37" s="52" t="str">
        <f aca="false">IF($Z$37="","",INDEX('업무 진단표'!$P$8:$P$57,$Z$37))</f>
        <v/>
      </c>
      <c r="Z37" s="0" t="str">
        <f aca="false">IFERROR(MATCH(LARGE('업무 진단표'!$AC$8:$AC$57,3),'업무 진단표'!$AC$8:$AC$57,0),"")</f>
        <v/>
      </c>
    </row>
    <row r="38" customFormat="false" ht="30" hidden="false" customHeight="true" outlineLevel="0" collapsed="false">
      <c r="B38" s="53" t="s">
        <v>66</v>
      </c>
      <c r="C38" s="53"/>
      <c r="D38" s="53"/>
      <c r="E38" s="53"/>
      <c r="F38" s="53"/>
      <c r="G38" s="53"/>
    </row>
    <row r="40" customFormat="false" ht="24" hidden="false" customHeight="true" outlineLevel="0" collapsed="false">
      <c r="B40" s="25" t="s">
        <v>67</v>
      </c>
      <c r="C40" s="25"/>
      <c r="D40" s="26"/>
      <c r="E40" s="26"/>
      <c r="F40" s="26"/>
      <c r="G40" s="26"/>
    </row>
    <row r="41" customFormat="false" ht="30" hidden="false" customHeight="true" outlineLevel="0" collapsed="false">
      <c r="B41" s="60" t="s">
        <v>68</v>
      </c>
      <c r="C41" s="61" t="s">
        <v>69</v>
      </c>
      <c r="D41" s="62" t="s">
        <v>70</v>
      </c>
      <c r="E41" s="62"/>
      <c r="F41" s="62"/>
      <c r="G41" s="62"/>
    </row>
    <row r="42" customFormat="false" ht="30" hidden="false" customHeight="true" outlineLevel="0" collapsed="false">
      <c r="B42" s="60" t="s">
        <v>71</v>
      </c>
      <c r="C42" s="61" t="s">
        <v>72</v>
      </c>
      <c r="D42" s="62" t="s">
        <v>73</v>
      </c>
      <c r="E42" s="62"/>
      <c r="F42" s="62"/>
      <c r="G42" s="62"/>
    </row>
    <row r="43" customFormat="false" ht="30" hidden="false" customHeight="true" outlineLevel="0" collapsed="false">
      <c r="B43" s="60" t="s">
        <v>74</v>
      </c>
      <c r="C43" s="61" t="s">
        <v>75</v>
      </c>
      <c r="D43" s="62" t="s">
        <v>76</v>
      </c>
      <c r="E43" s="62"/>
      <c r="F43" s="62"/>
      <c r="G43" s="62"/>
    </row>
    <row r="44" customFormat="false" ht="30" hidden="false" customHeight="true" outlineLevel="0" collapsed="false">
      <c r="B44" s="60" t="s">
        <v>77</v>
      </c>
      <c r="C44" s="48" t="s">
        <v>78</v>
      </c>
      <c r="D44" s="62" t="s">
        <v>79</v>
      </c>
      <c r="E44" s="62"/>
      <c r="F44" s="62"/>
      <c r="G44" s="62"/>
    </row>
    <row r="46" customFormat="false" ht="25.5" hidden="false" customHeight="true" outlineLevel="0" collapsed="false">
      <c r="B46" s="63" t="s">
        <v>80</v>
      </c>
      <c r="C46" s="63"/>
      <c r="D46" s="63"/>
      <c r="E46" s="63"/>
      <c r="F46" s="63"/>
      <c r="G46" s="63"/>
    </row>
    <row r="47" customFormat="false" ht="25.5" hidden="false" customHeight="true" outlineLevel="0" collapsed="false">
      <c r="B47" s="63"/>
      <c r="C47" s="63"/>
      <c r="D47" s="63"/>
      <c r="E47" s="63"/>
      <c r="F47" s="63"/>
      <c r="G47" s="63"/>
    </row>
    <row r="49" customFormat="false" ht="48" hidden="false" customHeight="true" outlineLevel="0" collapsed="false">
      <c r="B49" s="64" t="s">
        <v>81</v>
      </c>
      <c r="C49" s="64"/>
      <c r="D49" s="64"/>
      <c r="E49" s="64"/>
      <c r="F49" s="64"/>
      <c r="G49" s="64"/>
    </row>
  </sheetData>
  <sheetProtection sheet="true" formatCells="false" formatColumns="false" formatRows="false"/>
  <mergeCells count="40">
    <mergeCell ref="B1:G1"/>
    <mergeCell ref="B2:G2"/>
    <mergeCell ref="B4:C4"/>
    <mergeCell ref="D4:G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E9:G9"/>
    <mergeCell ref="B10:C10"/>
    <mergeCell ref="E10:G10"/>
    <mergeCell ref="B12:C12"/>
    <mergeCell ref="E12:G12"/>
    <mergeCell ref="B13:C13"/>
    <mergeCell ref="E13:G13"/>
    <mergeCell ref="B15:C15"/>
    <mergeCell ref="D15:G15"/>
    <mergeCell ref="B16:G17"/>
    <mergeCell ref="B19:C19"/>
    <mergeCell ref="D19:G19"/>
    <mergeCell ref="B24:G24"/>
    <mergeCell ref="B26:C26"/>
    <mergeCell ref="D26:G26"/>
    <mergeCell ref="B31:G31"/>
    <mergeCell ref="B33:C33"/>
    <mergeCell ref="D33:G33"/>
    <mergeCell ref="B38:G38"/>
    <mergeCell ref="B40:C40"/>
    <mergeCell ref="D40:G40"/>
    <mergeCell ref="D41:G41"/>
    <mergeCell ref="D42:G42"/>
    <mergeCell ref="D43:G43"/>
    <mergeCell ref="D44:G44"/>
    <mergeCell ref="B46:G47"/>
    <mergeCell ref="B49:G4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1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62"/>
    <col collapsed="false" customWidth="true" hidden="false" outlineLevel="0" max="4" min="4" style="0" width="30"/>
    <col collapsed="false" customWidth="true" hidden="false" outlineLevel="0" max="5" min="5" style="0" width="14"/>
    <col collapsed="false" customWidth="true" hidden="false" outlineLevel="0" max="9" min="6" style="0" width="9"/>
    <col collapsed="false" customWidth="true" hidden="false" outlineLevel="0" max="10" min="10" style="0" width="34"/>
  </cols>
  <sheetData>
    <row r="1" customFormat="false" ht="25.5" hidden="false" customHeight="true" outlineLevel="0" collapsed="false">
      <c r="B1" s="65" t="s">
        <v>82</v>
      </c>
    </row>
    <row r="2" customFormat="false" ht="44" hidden="false" customHeight="false" outlineLevel="0" collapsed="false">
      <c r="B2" s="66" t="s">
        <v>83</v>
      </c>
    </row>
    <row r="4" customFormat="false" ht="19.4" hidden="false" customHeight="false" outlineLevel="0" collapsed="false">
      <c r="B4" s="67" t="s">
        <v>84</v>
      </c>
    </row>
    <row r="5" customFormat="false" ht="16.5" hidden="false" customHeight="true" outlineLevel="0" collapsed="false">
      <c r="B5" s="68" t="s">
        <v>85</v>
      </c>
      <c r="C5" s="69" t="s">
        <v>86</v>
      </c>
    </row>
    <row r="6" customFormat="false" ht="16.5" hidden="false" customHeight="true" outlineLevel="0" collapsed="false">
      <c r="B6" s="70" t="s">
        <v>87</v>
      </c>
      <c r="C6" s="69" t="s">
        <v>88</v>
      </c>
    </row>
    <row r="7" customFormat="false" ht="16.5" hidden="false" customHeight="true" outlineLevel="0" collapsed="false">
      <c r="B7" s="70" t="s">
        <v>87</v>
      </c>
      <c r="C7" s="69" t="s">
        <v>89</v>
      </c>
    </row>
    <row r="8" customFormat="false" ht="16.5" hidden="false" customHeight="true" outlineLevel="0" collapsed="false">
      <c r="B8" s="68" t="s">
        <v>90</v>
      </c>
      <c r="C8" s="71" t="s">
        <v>91</v>
      </c>
    </row>
    <row r="9" customFormat="false" ht="16.5" hidden="false" customHeight="true" outlineLevel="0" collapsed="false">
      <c r="B9" s="68" t="s">
        <v>92</v>
      </c>
      <c r="C9" s="71" t="s">
        <v>93</v>
      </c>
    </row>
    <row r="10" customFormat="false" ht="16.5" hidden="false" customHeight="true" outlineLevel="0" collapsed="false">
      <c r="B10" s="68" t="s">
        <v>94</v>
      </c>
      <c r="C10" s="71" t="s">
        <v>95</v>
      </c>
    </row>
    <row r="11" customFormat="false" ht="16.5" hidden="false" customHeight="true" outlineLevel="0" collapsed="false">
      <c r="B11" s="68" t="s">
        <v>96</v>
      </c>
      <c r="C11" s="69" t="s">
        <v>97</v>
      </c>
    </row>
    <row r="13" customFormat="false" ht="17.15" hidden="false" customHeight="false" outlineLevel="0" collapsed="false">
      <c r="B13" s="72" t="s">
        <v>98</v>
      </c>
    </row>
    <row r="14" customFormat="false" ht="16.5" hidden="false" customHeight="true" outlineLevel="0" collapsed="false">
      <c r="B14" s="70" t="s">
        <v>99</v>
      </c>
      <c r="C14" s="69" t="s">
        <v>100</v>
      </c>
    </row>
    <row r="16" customFormat="false" ht="19.4" hidden="false" customHeight="false" outlineLevel="0" collapsed="false">
      <c r="B16" s="67" t="s">
        <v>101</v>
      </c>
      <c r="C16" s="66" t="s">
        <v>102</v>
      </c>
    </row>
    <row r="18" customFormat="false" ht="16.5" hidden="false" customHeight="true" outlineLevel="0" collapsed="false">
      <c r="B18" s="73" t="s">
        <v>9</v>
      </c>
      <c r="C18" s="74" t="s">
        <v>103</v>
      </c>
      <c r="D18" s="75" t="s">
        <v>104</v>
      </c>
    </row>
    <row r="19" customFormat="false" ht="15" hidden="false" customHeight="true" outlineLevel="0" collapsed="false">
      <c r="C19" s="76" t="s">
        <v>105</v>
      </c>
    </row>
    <row r="20" customFormat="false" ht="15" hidden="false" customHeight="true" outlineLevel="0" collapsed="false">
      <c r="C20" s="76" t="s">
        <v>106</v>
      </c>
    </row>
    <row r="21" customFormat="false" ht="15" hidden="false" customHeight="true" outlineLevel="0" collapsed="false">
      <c r="C21" s="76" t="s">
        <v>107</v>
      </c>
    </row>
    <row r="22" customFormat="false" ht="15" hidden="false" customHeight="true" outlineLevel="0" collapsed="false">
      <c r="C22" s="76" t="s">
        <v>108</v>
      </c>
    </row>
    <row r="23" customFormat="false" ht="15" hidden="false" customHeight="true" outlineLevel="0" collapsed="false">
      <c r="C23" s="76" t="s">
        <v>109</v>
      </c>
    </row>
    <row r="25" customFormat="false" ht="16.5" hidden="false" customHeight="true" outlineLevel="0" collapsed="false">
      <c r="B25" s="77" t="s">
        <v>110</v>
      </c>
      <c r="C25" s="74" t="s">
        <v>111</v>
      </c>
      <c r="D25" s="75" t="s">
        <v>112</v>
      </c>
    </row>
    <row r="26" customFormat="false" ht="15" hidden="false" customHeight="true" outlineLevel="0" collapsed="false">
      <c r="C26" s="76" t="s">
        <v>113</v>
      </c>
    </row>
    <row r="27" customFormat="false" ht="15" hidden="false" customHeight="true" outlineLevel="0" collapsed="false">
      <c r="C27" s="76" t="s">
        <v>114</v>
      </c>
    </row>
    <row r="28" customFormat="false" ht="15" hidden="false" customHeight="true" outlineLevel="0" collapsed="false">
      <c r="C28" s="76" t="s">
        <v>115</v>
      </c>
    </row>
    <row r="29" customFormat="false" ht="15" hidden="false" customHeight="true" outlineLevel="0" collapsed="false">
      <c r="C29" s="76" t="s">
        <v>116</v>
      </c>
    </row>
    <row r="30" customFormat="false" ht="15" hidden="false" customHeight="true" outlineLevel="0" collapsed="false">
      <c r="C30" s="76" t="s">
        <v>117</v>
      </c>
    </row>
    <row r="32" customFormat="false" ht="16.5" hidden="false" customHeight="true" outlineLevel="0" collapsed="false">
      <c r="B32" s="73" t="s">
        <v>11</v>
      </c>
      <c r="C32" s="74" t="s">
        <v>118</v>
      </c>
      <c r="D32" s="75" t="s">
        <v>119</v>
      </c>
    </row>
    <row r="33" customFormat="false" ht="15" hidden="false" customHeight="true" outlineLevel="0" collapsed="false">
      <c r="C33" s="76" t="s">
        <v>120</v>
      </c>
    </row>
    <row r="34" customFormat="false" ht="15" hidden="false" customHeight="true" outlineLevel="0" collapsed="false">
      <c r="C34" s="76" t="s">
        <v>121</v>
      </c>
    </row>
    <row r="35" customFormat="false" ht="15" hidden="false" customHeight="true" outlineLevel="0" collapsed="false">
      <c r="C35" s="76" t="s">
        <v>122</v>
      </c>
    </row>
    <row r="36" customFormat="false" ht="15" hidden="false" customHeight="true" outlineLevel="0" collapsed="false">
      <c r="C36" s="76" t="s">
        <v>123</v>
      </c>
    </row>
    <row r="37" customFormat="false" ht="15" hidden="false" customHeight="true" outlineLevel="0" collapsed="false">
      <c r="C37" s="76" t="s">
        <v>124</v>
      </c>
    </row>
    <row r="39" customFormat="false" ht="16.5" hidden="false" customHeight="true" outlineLevel="0" collapsed="false">
      <c r="B39" s="73" t="s">
        <v>12</v>
      </c>
      <c r="C39" s="74" t="s">
        <v>125</v>
      </c>
      <c r="D39" s="75" t="s">
        <v>126</v>
      </c>
    </row>
    <row r="40" customFormat="false" ht="15" hidden="false" customHeight="true" outlineLevel="0" collapsed="false">
      <c r="C40" s="76" t="s">
        <v>127</v>
      </c>
    </row>
    <row r="41" customFormat="false" ht="15" hidden="false" customHeight="true" outlineLevel="0" collapsed="false">
      <c r="C41" s="76" t="s">
        <v>128</v>
      </c>
    </row>
    <row r="42" customFormat="false" ht="15" hidden="false" customHeight="true" outlineLevel="0" collapsed="false">
      <c r="C42" s="76" t="s">
        <v>129</v>
      </c>
    </row>
    <row r="43" customFormat="false" ht="15" hidden="false" customHeight="true" outlineLevel="0" collapsed="false">
      <c r="C43" s="76" t="s">
        <v>130</v>
      </c>
    </row>
    <row r="44" customFormat="false" ht="15" hidden="false" customHeight="true" outlineLevel="0" collapsed="false">
      <c r="C44" s="76" t="s">
        <v>131</v>
      </c>
    </row>
    <row r="46" customFormat="false" ht="16.5" hidden="false" customHeight="true" outlineLevel="0" collapsed="false">
      <c r="B46" s="73" t="s">
        <v>13</v>
      </c>
      <c r="C46" s="74" t="s">
        <v>132</v>
      </c>
      <c r="D46" s="75" t="s">
        <v>133</v>
      </c>
    </row>
    <row r="47" customFormat="false" ht="15" hidden="false" customHeight="true" outlineLevel="0" collapsed="false">
      <c r="C47" s="76" t="s">
        <v>134</v>
      </c>
    </row>
    <row r="48" customFormat="false" ht="15" hidden="false" customHeight="true" outlineLevel="0" collapsed="false">
      <c r="C48" s="76" t="s">
        <v>135</v>
      </c>
    </row>
    <row r="49" customFormat="false" ht="15" hidden="false" customHeight="true" outlineLevel="0" collapsed="false">
      <c r="C49" s="76" t="s">
        <v>136</v>
      </c>
    </row>
    <row r="50" customFormat="false" ht="15" hidden="false" customHeight="true" outlineLevel="0" collapsed="false">
      <c r="C50" s="76" t="s">
        <v>137</v>
      </c>
    </row>
    <row r="51" customFormat="false" ht="15" hidden="false" customHeight="true" outlineLevel="0" collapsed="false">
      <c r="C51" s="76" t="s">
        <v>138</v>
      </c>
    </row>
    <row r="53" customFormat="false" ht="16.5" hidden="false" customHeight="true" outlineLevel="0" collapsed="false">
      <c r="B53" s="73" t="s">
        <v>139</v>
      </c>
      <c r="C53" s="74" t="s">
        <v>140</v>
      </c>
      <c r="D53" s="75" t="s">
        <v>141</v>
      </c>
    </row>
    <row r="54" customFormat="false" ht="15" hidden="false" customHeight="true" outlineLevel="0" collapsed="false">
      <c r="C54" s="76" t="s">
        <v>142</v>
      </c>
    </row>
    <row r="55" customFormat="false" ht="15" hidden="false" customHeight="true" outlineLevel="0" collapsed="false">
      <c r="C55" s="76" t="s">
        <v>143</v>
      </c>
    </row>
    <row r="56" customFormat="false" ht="15" hidden="false" customHeight="true" outlineLevel="0" collapsed="false">
      <c r="C56" s="76" t="s">
        <v>144</v>
      </c>
    </row>
    <row r="57" customFormat="false" ht="15" hidden="false" customHeight="true" outlineLevel="0" collapsed="false">
      <c r="C57" s="76" t="s">
        <v>145</v>
      </c>
    </row>
    <row r="58" customFormat="false" ht="15" hidden="false" customHeight="true" outlineLevel="0" collapsed="false">
      <c r="C58" s="76" t="s">
        <v>146</v>
      </c>
    </row>
    <row r="60" customFormat="false" ht="19.4" hidden="false" customHeight="false" outlineLevel="0" collapsed="false">
      <c r="B60" s="67" t="s">
        <v>147</v>
      </c>
    </row>
    <row r="61" customFormat="false" ht="16.5" hidden="false" customHeight="true" outlineLevel="0" collapsed="false">
      <c r="B61" s="70" t="s">
        <v>57</v>
      </c>
      <c r="C61" s="69" t="s">
        <v>148</v>
      </c>
    </row>
    <row r="62" customFormat="false" ht="16.5" hidden="false" customHeight="true" outlineLevel="0" collapsed="false">
      <c r="B62" s="68" t="s">
        <v>149</v>
      </c>
      <c r="C62" s="69" t="s">
        <v>150</v>
      </c>
    </row>
    <row r="64" customFormat="false" ht="16.5" hidden="false" customHeight="true" outlineLevel="0" collapsed="false">
      <c r="B64" s="70" t="s">
        <v>151</v>
      </c>
      <c r="C64" s="69" t="s">
        <v>152</v>
      </c>
    </row>
    <row r="66" customFormat="false" ht="16.5" hidden="false" customHeight="true" outlineLevel="0" collapsed="false">
      <c r="B66" s="68" t="s">
        <v>153</v>
      </c>
      <c r="C66" s="69" t="s">
        <v>154</v>
      </c>
    </row>
    <row r="67" customFormat="false" ht="16.5" hidden="false" customHeight="true" outlineLevel="0" collapsed="false">
      <c r="B67" s="68" t="s">
        <v>155</v>
      </c>
      <c r="C67" s="71" t="s">
        <v>156</v>
      </c>
    </row>
    <row r="68" customFormat="false" ht="16.5" hidden="false" customHeight="true" outlineLevel="0" collapsed="false">
      <c r="B68" s="68" t="s">
        <v>157</v>
      </c>
      <c r="C68" s="69" t="s">
        <v>158</v>
      </c>
    </row>
    <row r="69" customFormat="false" ht="16.5" hidden="false" customHeight="true" outlineLevel="0" collapsed="false">
      <c r="B69" s="68" t="s">
        <v>159</v>
      </c>
      <c r="C69" s="69" t="s">
        <v>160</v>
      </c>
    </row>
    <row r="71" customFormat="false" ht="16.5" hidden="false" customHeight="true" outlineLevel="0" collapsed="false">
      <c r="B71" s="70" t="s">
        <v>161</v>
      </c>
      <c r="C71" s="69" t="s">
        <v>162</v>
      </c>
    </row>
    <row r="72" customFormat="false" ht="16.5" hidden="false" customHeight="true" outlineLevel="0" collapsed="false">
      <c r="B72" s="70" t="s">
        <v>163</v>
      </c>
      <c r="C72" s="69" t="s">
        <v>164</v>
      </c>
    </row>
    <row r="74" customFormat="false" ht="16.5" hidden="false" customHeight="true" outlineLevel="0" collapsed="false">
      <c r="B74" s="70" t="s">
        <v>165</v>
      </c>
      <c r="C74" s="69" t="s">
        <v>166</v>
      </c>
    </row>
    <row r="76" customFormat="false" ht="26.85" hidden="false" customHeight="false" outlineLevel="0" collapsed="false">
      <c r="B76" s="67" t="s">
        <v>167</v>
      </c>
      <c r="C76" s="78" t="s">
        <v>168</v>
      </c>
    </row>
    <row r="77" customFormat="false" ht="15.75" hidden="false" customHeight="true" outlineLevel="0" collapsed="false">
      <c r="B77" s="79" t="s">
        <v>169</v>
      </c>
      <c r="C77" s="80" t="n">
        <v>0.7</v>
      </c>
    </row>
    <row r="78" customFormat="false" ht="15.75" hidden="false" customHeight="true" outlineLevel="0" collapsed="false">
      <c r="B78" s="79" t="s">
        <v>170</v>
      </c>
      <c r="C78" s="80" t="n">
        <v>0.4</v>
      </c>
    </row>
    <row r="79" customFormat="false" ht="15.75" hidden="false" customHeight="true" outlineLevel="0" collapsed="false">
      <c r="B79" s="79" t="s">
        <v>171</v>
      </c>
      <c r="C79" s="80" t="n">
        <v>0.3</v>
      </c>
    </row>
    <row r="80" customFormat="false" ht="15" hidden="false" customHeight="false" outlineLevel="0" collapsed="false">
      <c r="B80" s="79" t="s">
        <v>172</v>
      </c>
      <c r="C80" s="81" t="s">
        <v>173</v>
      </c>
    </row>
    <row r="81" customFormat="false" ht="26.85" hidden="false" customHeight="false" outlineLevel="0" collapsed="false">
      <c r="C81" s="82" t="s">
        <v>174</v>
      </c>
    </row>
    <row r="83" customFormat="false" ht="37.3" hidden="false" customHeight="false" outlineLevel="0" collapsed="false">
      <c r="B83" s="67" t="s">
        <v>175</v>
      </c>
      <c r="C83" s="78" t="s">
        <v>176</v>
      </c>
    </row>
    <row r="84" customFormat="false" ht="27.75" hidden="false" customHeight="true" outlineLevel="0" collapsed="false">
      <c r="B84" s="46" t="s">
        <v>177</v>
      </c>
      <c r="C84" s="46" t="s">
        <v>178</v>
      </c>
      <c r="D84" s="46" t="s">
        <v>57</v>
      </c>
      <c r="E84" s="55" t="s">
        <v>62</v>
      </c>
      <c r="F84" s="46" t="s">
        <v>179</v>
      </c>
      <c r="G84" s="46" t="s">
        <v>180</v>
      </c>
      <c r="H84" s="46" t="s">
        <v>19</v>
      </c>
      <c r="I84" s="46" t="s">
        <v>181</v>
      </c>
    </row>
    <row r="85" customFormat="false" ht="15.75" hidden="false" customHeight="true" outlineLevel="0" collapsed="false">
      <c r="B85" s="52" t="s">
        <v>182</v>
      </c>
      <c r="C85" s="83" t="s">
        <v>183</v>
      </c>
      <c r="D85" s="83" t="n">
        <v>15</v>
      </c>
      <c r="E85" s="83" t="n">
        <v>13</v>
      </c>
      <c r="F85" s="83" t="n">
        <v>4</v>
      </c>
      <c r="G85" s="83" t="n">
        <v>3</v>
      </c>
      <c r="H85" s="84" t="s">
        <v>184</v>
      </c>
      <c r="I85" s="62" t="s">
        <v>185</v>
      </c>
    </row>
    <row r="86" customFormat="false" ht="15.75" hidden="false" customHeight="true" outlineLevel="0" collapsed="false">
      <c r="B86" s="52" t="s">
        <v>186</v>
      </c>
      <c r="C86" s="83" t="s">
        <v>187</v>
      </c>
      <c r="D86" s="83" t="n">
        <v>15</v>
      </c>
      <c r="E86" s="83" t="n">
        <v>13</v>
      </c>
      <c r="F86" s="83" t="n">
        <v>1</v>
      </c>
      <c r="G86" s="83" t="n">
        <v>3</v>
      </c>
      <c r="H86" s="85" t="s">
        <v>188</v>
      </c>
      <c r="I86" s="62" t="s">
        <v>189</v>
      </c>
    </row>
    <row r="87" customFormat="false" ht="15.75" hidden="false" customHeight="true" outlineLevel="0" collapsed="false">
      <c r="B87" s="52" t="s">
        <v>190</v>
      </c>
      <c r="C87" s="83" t="s">
        <v>191</v>
      </c>
      <c r="D87" s="83" t="n">
        <v>16</v>
      </c>
      <c r="E87" s="83" t="n">
        <v>12</v>
      </c>
      <c r="F87" s="83" t="n">
        <v>4</v>
      </c>
      <c r="G87" s="83" t="n">
        <v>3</v>
      </c>
      <c r="H87" s="84" t="s">
        <v>184</v>
      </c>
      <c r="I87" s="62" t="s">
        <v>192</v>
      </c>
    </row>
    <row r="88" customFormat="false" ht="15.75" hidden="false" customHeight="true" outlineLevel="0" collapsed="false">
      <c r="B88" s="52" t="s">
        <v>193</v>
      </c>
      <c r="C88" s="83" t="s">
        <v>194</v>
      </c>
      <c r="D88" s="83" t="n">
        <v>11</v>
      </c>
      <c r="E88" s="83" t="n">
        <v>11</v>
      </c>
      <c r="F88" s="83" t="n">
        <v>1</v>
      </c>
      <c r="G88" s="83" t="n">
        <v>1</v>
      </c>
      <c r="H88" s="86" t="s">
        <v>195</v>
      </c>
      <c r="I88" s="87" t="s">
        <v>196</v>
      </c>
    </row>
    <row r="89" customFormat="false" ht="15.75" hidden="false" customHeight="true" outlineLevel="0" collapsed="false">
      <c r="B89" s="52" t="s">
        <v>197</v>
      </c>
      <c r="C89" s="83" t="s">
        <v>198</v>
      </c>
      <c r="D89" s="83" t="n">
        <v>16</v>
      </c>
      <c r="E89" s="83" t="n">
        <v>14</v>
      </c>
      <c r="F89" s="83" t="n">
        <v>5</v>
      </c>
      <c r="G89" s="83" t="n">
        <v>5</v>
      </c>
      <c r="H89" s="84" t="s">
        <v>184</v>
      </c>
      <c r="I89" s="62" t="s">
        <v>192</v>
      </c>
    </row>
    <row r="90" customFormat="false" ht="15.75" hidden="false" customHeight="true" outlineLevel="0" collapsed="false">
      <c r="B90" s="52" t="s">
        <v>199</v>
      </c>
      <c r="C90" s="83" t="s">
        <v>200</v>
      </c>
      <c r="D90" s="83" t="n">
        <v>13</v>
      </c>
      <c r="E90" s="83" t="n">
        <v>15</v>
      </c>
      <c r="F90" s="83" t="n">
        <v>3</v>
      </c>
      <c r="G90" s="83" t="n">
        <v>3</v>
      </c>
      <c r="H90" s="88" t="s">
        <v>201</v>
      </c>
      <c r="I90" s="87" t="s">
        <v>202</v>
      </c>
    </row>
    <row r="91" customFormat="false" ht="15.75" hidden="false" customHeight="true" outlineLevel="0" collapsed="false">
      <c r="B91" s="52" t="s">
        <v>203</v>
      </c>
      <c r="C91" s="83" t="s">
        <v>204</v>
      </c>
      <c r="D91" s="83" t="n">
        <v>13</v>
      </c>
      <c r="E91" s="83" t="n">
        <v>13</v>
      </c>
      <c r="F91" s="83" t="n">
        <v>2</v>
      </c>
      <c r="G91" s="83" t="n">
        <v>2</v>
      </c>
      <c r="H91" s="85" t="s">
        <v>188</v>
      </c>
      <c r="I91" s="87" t="s">
        <v>205</v>
      </c>
    </row>
    <row r="92" customFormat="false" ht="15.75" hidden="false" customHeight="true" outlineLevel="0" collapsed="false">
      <c r="B92" s="52" t="s">
        <v>206</v>
      </c>
      <c r="C92" s="83" t="s">
        <v>207</v>
      </c>
      <c r="D92" s="83" t="n">
        <v>15</v>
      </c>
      <c r="E92" s="83" t="n">
        <v>13</v>
      </c>
      <c r="F92" s="83" t="n">
        <v>2</v>
      </c>
      <c r="G92" s="83" t="n">
        <v>3</v>
      </c>
      <c r="H92" s="84" t="s">
        <v>184</v>
      </c>
      <c r="I92" s="62" t="s">
        <v>208</v>
      </c>
    </row>
    <row r="93" customFormat="false" ht="15.75" hidden="false" customHeight="true" outlineLevel="0" collapsed="false">
      <c r="B93" s="52" t="s">
        <v>209</v>
      </c>
      <c r="C93" s="83" t="s">
        <v>210</v>
      </c>
      <c r="D93" s="83" t="n">
        <v>11</v>
      </c>
      <c r="E93" s="83" t="n">
        <v>15</v>
      </c>
      <c r="F93" s="83" t="n">
        <v>1</v>
      </c>
      <c r="G93" s="83" t="n">
        <v>2</v>
      </c>
      <c r="H93" s="85" t="s">
        <v>188</v>
      </c>
      <c r="I93" s="87" t="s">
        <v>211</v>
      </c>
    </row>
    <row r="94" customFormat="false" ht="15.75" hidden="false" customHeight="true" outlineLevel="0" collapsed="false">
      <c r="B94" s="52" t="s">
        <v>212</v>
      </c>
      <c r="C94" s="83" t="s">
        <v>213</v>
      </c>
      <c r="D94" s="83" t="n">
        <v>11</v>
      </c>
      <c r="E94" s="83" t="n">
        <v>15</v>
      </c>
      <c r="F94" s="83" t="n">
        <v>2</v>
      </c>
      <c r="G94" s="83" t="n">
        <v>2</v>
      </c>
      <c r="H94" s="85" t="s">
        <v>188</v>
      </c>
      <c r="I94" s="87" t="s">
        <v>214</v>
      </c>
    </row>
    <row r="96" customFormat="false" ht="17.15" hidden="false" customHeight="false" outlineLevel="0" collapsed="false">
      <c r="B96" s="72" t="s">
        <v>215</v>
      </c>
    </row>
    <row r="97" customFormat="false" ht="16.5" hidden="false" customHeight="true" outlineLevel="0" collapsed="false">
      <c r="B97" s="89" t="s">
        <v>216</v>
      </c>
      <c r="C97" s="69" t="s">
        <v>217</v>
      </c>
    </row>
    <row r="98" customFormat="false" ht="16.5" hidden="false" customHeight="true" outlineLevel="0" collapsed="false">
      <c r="B98" s="89" t="s">
        <v>216</v>
      </c>
      <c r="C98" s="69" t="s">
        <v>218</v>
      </c>
    </row>
    <row r="99" customFormat="false" ht="16.5" hidden="false" customHeight="true" outlineLevel="0" collapsed="false">
      <c r="B99" s="89" t="s">
        <v>216</v>
      </c>
      <c r="C99" s="69" t="s">
        <v>219</v>
      </c>
    </row>
    <row r="100" customFormat="false" ht="16.5" hidden="false" customHeight="true" outlineLevel="0" collapsed="false">
      <c r="B100" s="89" t="s">
        <v>216</v>
      </c>
      <c r="C100" s="69" t="s">
        <v>220</v>
      </c>
    </row>
    <row r="101" customFormat="false" ht="16.5" hidden="false" customHeight="true" outlineLevel="0" collapsed="false">
      <c r="B101" s="89" t="s">
        <v>216</v>
      </c>
      <c r="C101" s="69" t="s">
        <v>221</v>
      </c>
    </row>
    <row r="103" customFormat="false" ht="19.4" hidden="false" customHeight="false" outlineLevel="0" collapsed="false">
      <c r="B103" s="90" t="s">
        <v>222</v>
      </c>
    </row>
    <row r="104" customFormat="false" ht="16.5" hidden="false" customHeight="true" outlineLevel="0" collapsed="false">
      <c r="B104" s="91" t="s">
        <v>216</v>
      </c>
      <c r="C104" s="69" t="s">
        <v>223</v>
      </c>
    </row>
    <row r="105" customFormat="false" ht="16.5" hidden="false" customHeight="true" outlineLevel="0" collapsed="false">
      <c r="B105" s="91" t="s">
        <v>216</v>
      </c>
      <c r="C105" s="69" t="s">
        <v>224</v>
      </c>
    </row>
    <row r="106" customFormat="false" ht="16.5" hidden="false" customHeight="true" outlineLevel="0" collapsed="false">
      <c r="B106" s="91" t="s">
        <v>216</v>
      </c>
      <c r="C106" s="69" t="s">
        <v>225</v>
      </c>
    </row>
    <row r="107" customFormat="false" ht="16.5" hidden="false" customHeight="true" outlineLevel="0" collapsed="false">
      <c r="B107" s="91" t="s">
        <v>216</v>
      </c>
      <c r="C107" s="69" t="s">
        <v>226</v>
      </c>
    </row>
    <row r="108" customFormat="false" ht="16.5" hidden="false" customHeight="true" outlineLevel="0" collapsed="false">
      <c r="B108" s="91" t="s">
        <v>216</v>
      </c>
      <c r="C108" s="69" t="s">
        <v>227</v>
      </c>
    </row>
    <row r="109" customFormat="false" ht="16.5" hidden="false" customHeight="true" outlineLevel="0" collapsed="false">
      <c r="B109" s="91" t="s">
        <v>216</v>
      </c>
      <c r="C109" s="69" t="s">
        <v>228</v>
      </c>
    </row>
    <row r="111" customFormat="false" ht="29.85" hidden="false" customHeight="false" outlineLevel="0" collapsed="false">
      <c r="B111" s="92" t="s">
        <v>229</v>
      </c>
      <c r="C111" s="69" t="s">
        <v>230</v>
      </c>
    </row>
    <row r="112" customFormat="false" ht="44" hidden="false" customHeight="false" outlineLevel="0" collapsed="false">
      <c r="C112" s="93" t="s">
        <v>231</v>
      </c>
    </row>
  </sheetData>
  <sheetProtection sheet="true" formatCells="false" formatColumns="false" formatRows="fals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2026-08-26T06:03:41Z</dcterms:created>
  <dc:creator>openpyxl</dc:creator>
  <dc:description/>
  <dc:language>en-US</dc:language>
  <cp:lastModifiedBy/>
  <dcterms:modified xsi:type="dcterms:W3CDTF">2026-08-26T06:03:41Z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